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firstSheet="3" activeTab="3"/>
  </bookViews>
  <sheets>
    <sheet name="Свод" sheetId="48" r:id="rId1"/>
    <sheet name="СШ Серикова" sheetId="8" r:id="rId2"/>
    <sheet name="речная" sheetId="11" r:id="rId3"/>
    <sheet name="орловка" sheetId="22" r:id="rId4"/>
    <sheet name="Лист1" sheetId="47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48"/>
  <c r="E33"/>
  <c r="D32"/>
  <c r="E32"/>
  <c r="D31"/>
  <c r="E31"/>
  <c r="D30"/>
  <c r="E30"/>
  <c r="D29"/>
  <c r="E29"/>
  <c r="D27"/>
  <c r="E27"/>
  <c r="D26"/>
  <c r="D28" s="1"/>
  <c r="E26"/>
  <c r="D24"/>
  <c r="E24"/>
  <c r="D23"/>
  <c r="D25" s="1"/>
  <c r="E23"/>
  <c r="D21"/>
  <c r="E21"/>
  <c r="D20"/>
  <c r="D22" s="1"/>
  <c r="E20"/>
  <c r="D18"/>
  <c r="E18"/>
  <c r="D17"/>
  <c r="E17"/>
  <c r="D15"/>
  <c r="E15"/>
  <c r="D13"/>
  <c r="E13"/>
  <c r="D12"/>
  <c r="E12"/>
  <c r="D11"/>
  <c r="E11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11"/>
  <c r="E22"/>
  <c r="D13" i="8"/>
  <c r="D22" i="22"/>
  <c r="E22"/>
  <c r="D15"/>
  <c r="D13" s="1"/>
  <c r="C15" i="11"/>
  <c r="E15"/>
  <c r="C15" i="8"/>
  <c r="C13" s="1"/>
  <c r="C22"/>
  <c r="D19" i="48" l="1"/>
  <c r="E19"/>
  <c r="E25"/>
  <c r="E28"/>
  <c r="E28" i="22" l="1"/>
  <c r="D28"/>
  <c r="C28"/>
  <c r="E25"/>
  <c r="D25"/>
  <c r="C25"/>
  <c r="C22"/>
  <c r="E19"/>
  <c r="D19"/>
  <c r="C19"/>
  <c r="E15"/>
  <c r="C15"/>
  <c r="E28" i="11"/>
  <c r="D28"/>
  <c r="C28"/>
  <c r="E25"/>
  <c r="D25"/>
  <c r="C25"/>
  <c r="E22"/>
  <c r="D22"/>
  <c r="C22"/>
  <c r="E15" i="8"/>
  <c r="E13" s="1"/>
  <c r="D15"/>
  <c r="C28"/>
  <c r="D28"/>
  <c r="E28"/>
  <c r="C25"/>
  <c r="D25"/>
  <c r="E25"/>
  <c r="D22"/>
  <c r="E22"/>
  <c r="C19"/>
  <c r="D19"/>
  <c r="E19"/>
  <c r="C13" i="22" l="1"/>
  <c r="C13" i="48"/>
  <c r="C13" i="11"/>
  <c r="C12" i="8" l="1"/>
  <c r="C12" i="22"/>
  <c r="C12" i="11"/>
  <c r="C12" i="48"/>
  <c r="D14" i="8" l="1"/>
  <c r="D16"/>
  <c r="E13" i="22"/>
  <c r="E12" s="1"/>
  <c r="D14"/>
  <c r="E13" i="11"/>
  <c r="E12" s="1"/>
  <c r="D14"/>
  <c r="D31"/>
  <c r="D13" s="1"/>
  <c r="D12" i="22" l="1"/>
  <c r="D12" i="11"/>
  <c r="D12" i="8"/>
  <c r="E12" l="1"/>
</calcChain>
</file>

<file path=xl/sharedStrings.xml><?xml version="1.0" encoding="utf-8"?>
<sst xmlns="http://schemas.openxmlformats.org/spreadsheetml/2006/main" count="239" uniqueCount="48">
  <si>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</si>
  <si>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</si>
  <si>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</si>
  <si>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</si>
  <si>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</si>
  <si>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</si>
  <si>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</si>
  <si>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</si>
  <si>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</si>
  <si>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</si>
  <si>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</si>
  <si>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</si>
  <si>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</si>
  <si>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</si>
  <si>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</si>
  <si>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</si>
  <si>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</si>
  <si>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</si>
  <si>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</si>
  <si>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</si>
  <si>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</si>
  <si>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</si>
  <si>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</si>
  <si>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</si>
  <si>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</si>
  <si>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</si>
  <si>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</si>
  <si>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 xml:space="preserve"> </t>
  </si>
  <si>
    <t>КГУ "Средняя школа №1 города Есиль отдела образования Есильского района"</t>
  </si>
  <si>
    <t>КГУ "Средняя школа имени Сайлау Серикова с пришкольным интернатом  отдела образования Есильского района"</t>
  </si>
  <si>
    <t>КГУ "Речная начальная школа отдела образования Есильского района Акмолинской области»</t>
  </si>
  <si>
    <t>КГУ "Орловская средняя школа отдела образования Есильского района Акмолинской области»</t>
  </si>
  <si>
    <t>2020год</t>
  </si>
  <si>
    <t>связь</t>
  </si>
  <si>
    <t>канализ.</t>
  </si>
  <si>
    <t>по состоянию на "1" апреля 2020г.</t>
  </si>
  <si>
    <t>отопл.</t>
  </si>
  <si>
    <t>вода</t>
  </si>
  <si>
    <t>эл/энергия</t>
  </si>
  <si>
    <t>2. Всего расходы, тыс.тенге    27697 / 5870</t>
  </si>
  <si>
    <t>3. Фонд заработной платы           16700 / 3991,2</t>
  </si>
  <si>
    <t>2020 год</t>
  </si>
  <si>
    <t xml:space="preserve">2. Всего расходы, тыс.тенге     85227 / 18386  </t>
  </si>
  <si>
    <t>3. Фонд заработной платы              56800 / 13731,8</t>
  </si>
  <si>
    <t>2. Всего расходы, тыс.тенге           318000 / 73122</t>
  </si>
  <si>
    <t>3. Фонд заработной платы         235500 / 58607,4</t>
  </si>
  <si>
    <t xml:space="preserve">3. Фонд заработной платы             </t>
  </si>
  <si>
    <t xml:space="preserve">2. Всего расходы, тыс.тенге            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</si>
</sst>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0" borderId="2" xfId="0" applyFont="1" applyFill="1" applyBorder="1"/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0" fontId="2" fillId="0" borderId="0" xfId="0" applyFont="1" applyFill="1"/>
    <xf numFmtId="0" fontId="4" fillId="0" borderId="0" xfId="0" applyFont="1" applyFill="1"/>
    <xf numFmtId="164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2" fillId="3" borderId="2" xfId="0" applyNumberFormat="1" applyFont="1" applyFill="1" applyBorder="1" applyAlignment="1">
      <alignment horizontal="center"/>
    </xf>
    <xf numFmtId="0" fontId="7" fillId="0" borderId="0" xfId="0" applyFont="1" applyFill="1"/>
    <xf numFmtId="0" fontId="2" fillId="3" borderId="2" xfId="0" applyFont="1" applyFill="1" applyBorder="1"/>
    <xf numFmtId="0" fontId="7" fillId="0" borderId="0" xfId="0" applyFont="1"/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E33"/>
  <sheetViews>
    <sheetView topLeftCell="A17" workbookViewId="0">
      <selection activeCell="J19" sqref="J19"/>
    </sheetView>
  </sheetViews>
  <sheetFormatPr defaultColWidth="9.140625" defaultRowHeight="20.25"/>
  <cols>
    <col min="1" max="1" width="69.42578125" style="2" customWidth="1"/>
    <col min="2" max="2" width="9.140625" style="29"/>
    <col min="3" max="3" width="16.5703125" style="30" customWidth="1"/>
    <col min="4" max="4" width="12" style="30" customWidth="1"/>
    <col min="5" max="5" width="13.28515625" style="30" customWidth="1"/>
    <col min="6" max="16384" width="9.140625" style="2"/>
  </cols>
  <sheetData>
    <row r="1" spans="1:5">
      <c r="A1" s="46" t="s">
        <v>12</v>
      </c>
      <c r="B1" s="46"/>
      <c r="C1" s="46"/>
      <c r="D1" s="46"/>
      <c r="E1" s="46"/>
    </row>
    <row r="2" spans="1:5">
      <c r="A2" s="46" t="s">
        <v>35</v>
      </c>
      <c r="B2" s="46"/>
      <c r="C2" s="46"/>
      <c r="D2" s="46"/>
      <c r="E2" s="46"/>
    </row>
    <row r="3" spans="1:5">
      <c r="A3" s="1"/>
    </row>
    <row r="4" spans="1:5">
      <c r="A4" s="47" t="s">
        <v>28</v>
      </c>
      <c r="B4" s="47"/>
      <c r="C4" s="47"/>
      <c r="D4" s="47"/>
      <c r="E4" s="47"/>
    </row>
    <row r="5" spans="1:5" ht="15.75" customHeight="1">
      <c r="A5" s="48" t="s">
        <v>13</v>
      </c>
      <c r="B5" s="48"/>
      <c r="C5" s="48"/>
      <c r="D5" s="48"/>
      <c r="E5" s="48"/>
    </row>
    <row r="6" spans="1:5">
      <c r="A6" s="4"/>
    </row>
    <row r="7" spans="1:5">
      <c r="A7" s="13" t="s">
        <v>14</v>
      </c>
    </row>
    <row r="8" spans="1:5">
      <c r="A8" s="1"/>
    </row>
    <row r="9" spans="1:5">
      <c r="A9" s="49" t="s">
        <v>24</v>
      </c>
      <c r="B9" s="50" t="s">
        <v>15</v>
      </c>
      <c r="C9" s="51" t="s">
        <v>32</v>
      </c>
      <c r="D9" s="51"/>
      <c r="E9" s="51"/>
    </row>
    <row r="10" spans="1:5" ht="40.5">
      <c r="A10" s="49"/>
      <c r="B10" s="50"/>
      <c r="C10" s="31" t="s">
        <v>16</v>
      </c>
      <c r="D10" s="31" t="s">
        <v>17</v>
      </c>
      <c r="E10" s="32" t="s">
        <v>11</v>
      </c>
    </row>
    <row r="11" spans="1:5">
      <c r="A11" s="5" t="s">
        <v>18</v>
      </c>
      <c r="B11" s="33" t="s">
        <v>10</v>
      </c>
      <c r="C11" s="26" t="e">
        <f>#REF!+#REF!+#REF!+'СШ Серикова'!C11+#REF!+#REF!+речная!C11+#REF!+#REF!+#REF!+#REF!+#REF!+#REF!+орловка!C11+#REF!+#REF!+#REF!+#REF!+#REF!+#REF!+#REF!+#REF!+#REF!+#REF!+#REF!+#REF!+#REF!+#REF!+#REF!</f>
        <v>#REF!</v>
      </c>
      <c r="D11" s="26" t="e">
        <f>#REF!+#REF!+#REF!+'СШ Серикова'!D11+#REF!+#REF!+речная!D11+#REF!+#REF!+#REF!+#REF!+#REF!+#REF!+орловка!D11+#REF!+#REF!+#REF!+#REF!+#REF!+#REF!+#REF!+#REF!+#REF!+#REF!+#REF!+#REF!+#REF!+#REF!+#REF!</f>
        <v>#REF!</v>
      </c>
      <c r="E11" s="26" t="e">
        <f>#REF!+#REF!+#REF!+'СШ Серикова'!E11+#REF!+#REF!+речная!E11+#REF!+#REF!+#REF!+#REF!+#REF!+#REF!+орловка!E11+#REF!+#REF!+#REF!+#REF!+#REF!+#REF!+#REF!+#REF!+#REF!+#REF!+#REF!+#REF!+#REF!+#REF!+#REF!</f>
        <v>#REF!</v>
      </c>
    </row>
    <row r="12" spans="1:5" ht="25.5">
      <c r="A12" s="10" t="s">
        <v>20</v>
      </c>
      <c r="B12" s="33" t="s">
        <v>2</v>
      </c>
      <c r="C12" s="26" t="e">
        <f>#REF!+#REF!+#REF!+'СШ Серикова'!C12+#REF!+#REF!+речная!C12+#REF!+#REF!+#REF!+#REF!+#REF!+#REF!+орловка!C12+#REF!+#REF!+#REF!+#REF!+#REF!+#REF!+#REF!+#REF!+#REF!+#REF!+#REF!+#REF!+#REF!+#REF!+#REF!</f>
        <v>#REF!</v>
      </c>
      <c r="D12" s="26" t="e">
        <f>#REF!+#REF!+#REF!+'СШ Серикова'!D12+#REF!+#REF!+речная!D12+#REF!+#REF!+#REF!+#REF!+#REF!+#REF!+орловка!D12+#REF!+#REF!+#REF!+#REF!+#REF!+#REF!+#REF!+#REF!+#REF!+#REF!+#REF!+#REF!+#REF!+#REF!+#REF!</f>
        <v>#REF!</v>
      </c>
      <c r="E12" s="26" t="e">
        <f>#REF!+#REF!+#REF!+'СШ Серикова'!E12+#REF!+#REF!+речная!E12+#REF!+#REF!+#REF!+#REF!+#REF!+#REF!+орловка!E12+#REF!+#REF!+#REF!+#REF!+#REF!+#REF!+#REF!+#REF!+#REF!+#REF!+#REF!+#REF!+#REF!+#REF!+#REF!</f>
        <v>#REF!</v>
      </c>
    </row>
    <row r="13" spans="1:5" ht="25.5">
      <c r="A13" s="5" t="s">
        <v>47</v>
      </c>
      <c r="B13" s="33" t="s">
        <v>2</v>
      </c>
      <c r="C13" s="26" t="e">
        <f>#REF!+#REF!+#REF!+'СШ Серикова'!C13+#REF!+#REF!+речная!C13+#REF!+#REF!+#REF!+#REF!+#REF!+#REF!+орловка!C13+#REF!+#REF!+#REF!+#REF!+#REF!+#REF!+#REF!+#REF!+#REF!+#REF!+#REF!+#REF!+#REF!+#REF!+#REF!</f>
        <v>#REF!</v>
      </c>
      <c r="D13" s="26" t="e">
        <f>#REF!+#REF!+#REF!+'СШ Серикова'!D13+#REF!+#REF!+речная!D13+#REF!+#REF!+#REF!+#REF!+#REF!+#REF!+орловка!D13+#REF!+#REF!+#REF!+#REF!+#REF!+#REF!+#REF!+#REF!+#REF!+#REF!+#REF!+#REF!+#REF!+#REF!+#REF!</f>
        <v>#REF!</v>
      </c>
      <c r="E13" s="26" t="e">
        <f>#REF!+#REF!+#REF!+'СШ Серикова'!E13+#REF!+#REF!+речная!E13+#REF!+#REF!+#REF!+#REF!+#REF!+#REF!+орловка!E13+#REF!+#REF!+#REF!+#REF!+#REF!+#REF!+#REF!+#REF!+#REF!+#REF!+#REF!+#REF!+#REF!+#REF!+#REF!</f>
        <v>#REF!</v>
      </c>
    </row>
    <row r="14" spans="1:5">
      <c r="A14" s="8" t="s">
        <v>0</v>
      </c>
      <c r="B14" s="34"/>
      <c r="C14" s="26" t="e">
        <f>#REF!+#REF!+#REF!+'СШ Серикова'!C14+#REF!+#REF!+речная!C14+#REF!+#REF!+#REF!+#REF!+#REF!+#REF!+орловка!C14+#REF!+#REF!+#REF!+#REF!+#REF!+#REF!+#REF!+#REF!+#REF!+#REF!+#REF!+#REF!+#REF!+#REF!+#REF!</f>
        <v>#REF!</v>
      </c>
      <c r="D14" s="26">
        <v>0</v>
      </c>
      <c r="E14" s="26">
        <v>0</v>
      </c>
    </row>
    <row r="15" spans="1:5" s="18" customFormat="1" ht="25.5">
      <c r="A15" s="16" t="s">
        <v>46</v>
      </c>
      <c r="B15" s="33" t="s">
        <v>2</v>
      </c>
      <c r="C15" s="26" t="e">
        <f>#REF!+#REF!+#REF!+'СШ Серикова'!C15+#REF!+#REF!+речная!C15+#REF!+#REF!+#REF!+#REF!+#REF!+#REF!+орловка!C15+#REF!+#REF!+#REF!+#REF!+#REF!+#REF!+#REF!+#REF!+#REF!+#REF!+#REF!+#REF!+#REF!+#REF!+#REF!</f>
        <v>#REF!</v>
      </c>
      <c r="D15" s="26" t="e">
        <f>#REF!+#REF!+#REF!+'СШ Серикова'!D15+#REF!+#REF!+речная!D15+#REF!+#REF!+#REF!+#REF!+#REF!+#REF!+орловка!D15+#REF!+#REF!+#REF!+#REF!+#REF!+#REF!+#REF!+#REF!+#REF!+#REF!+#REF!+#REF!+#REF!+#REF!+#REF!</f>
        <v>#REF!</v>
      </c>
      <c r="E15" s="26" t="e">
        <f>#REF!+#REF!+#REF!+'СШ Серикова'!E15+#REF!+#REF!+речная!E15+#REF!+#REF!+#REF!+#REF!+#REF!+#REF!+орловка!E15+#REF!+#REF!+#REF!+#REF!+#REF!+#REF!+#REF!+#REF!+#REF!+#REF!+#REF!+#REF!+#REF!+#REF!+#REF!</f>
        <v>#REF!</v>
      </c>
    </row>
    <row r="16" spans="1:5" s="18" customFormat="1">
      <c r="A16" s="19" t="s">
        <v>1</v>
      </c>
      <c r="B16" s="34"/>
      <c r="C16" s="26" t="e">
        <f>#REF!+#REF!+#REF!+'СШ Серикова'!C16+#REF!+#REF!+речная!C16+#REF!+#REF!+#REF!+#REF!+#REF!+#REF!+орловка!C16+#REF!+#REF!+#REF!+#REF!+#REF!+#REF!+#REF!+#REF!+#REF!+#REF!+#REF!+#REF!+#REF!+#REF!+#REF!</f>
        <v>#REF!</v>
      </c>
      <c r="D16" s="26">
        <v>0</v>
      </c>
      <c r="E16" s="26">
        <v>0</v>
      </c>
    </row>
    <row r="17" spans="1:5" s="18" customFormat="1" ht="25.5">
      <c r="A17" s="20" t="s">
        <v>25</v>
      </c>
      <c r="B17" s="33" t="s">
        <v>2</v>
      </c>
      <c r="C17" s="26" t="e">
        <f>#REF!+#REF!+#REF!+'СШ Серикова'!C17+#REF!+#REF!+речная!C17+#REF!+#REF!+#REF!+#REF!+#REF!+#REF!+орловка!C17+#REF!+#REF!+#REF!+#REF!+#REF!+#REF!+#REF!+#REF!+#REF!+#REF!+#REF!+#REF!+#REF!+#REF!+#REF!</f>
        <v>#REF!</v>
      </c>
      <c r="D17" s="26" t="e">
        <f>#REF!+#REF!+#REF!+'СШ Серикова'!D17+#REF!+#REF!+речная!D17+#REF!+#REF!+#REF!+#REF!+#REF!+#REF!+орловка!D17+#REF!+#REF!+#REF!+#REF!+#REF!+#REF!+#REF!+#REF!+#REF!+#REF!+#REF!+#REF!+#REF!+#REF!+#REF!</f>
        <v>#REF!</v>
      </c>
      <c r="E17" s="26" t="e">
        <f>#REF!+#REF!+#REF!+'СШ Серикова'!E17+#REF!+#REF!+речная!E17+#REF!+#REF!+#REF!+#REF!+#REF!+#REF!+орловка!E17+#REF!+#REF!+#REF!+#REF!+#REF!+#REF!+#REF!+#REF!+#REF!+#REF!+#REF!+#REF!+#REF!+#REF!+#REF!</f>
        <v>#REF!</v>
      </c>
    </row>
    <row r="18" spans="1:5" s="18" customFormat="1">
      <c r="A18" s="21" t="s">
        <v>4</v>
      </c>
      <c r="B18" s="35" t="s">
        <v>3</v>
      </c>
      <c r="C18" s="26" t="e">
        <f>#REF!+#REF!+#REF!+'СШ Серикова'!C18+#REF!+#REF!+речная!C18+#REF!+#REF!+#REF!+#REF!+#REF!+#REF!+орловка!C18+#REF!+#REF!+#REF!+#REF!+#REF!+#REF!+#REF!+#REF!+#REF!+#REF!+#REF!+#REF!+#REF!+#REF!+#REF!</f>
        <v>#REF!</v>
      </c>
      <c r="D18" s="26" t="e">
        <f>#REF!+#REF!+#REF!+'СШ Серикова'!D18+#REF!+#REF!+речная!D18+#REF!+#REF!+#REF!+#REF!+#REF!+#REF!+орловка!D18+#REF!+#REF!+#REF!+#REF!+#REF!+#REF!+#REF!+#REF!+#REF!+#REF!+#REF!+#REF!+#REF!+#REF!+#REF!</f>
        <v>#REF!</v>
      </c>
      <c r="E18" s="26" t="e">
        <f>#REF!+#REF!+#REF!+'СШ Серикова'!E18+#REF!+#REF!+речная!E18+#REF!+#REF!+#REF!+#REF!+#REF!+#REF!+орловка!E18+#REF!+#REF!+#REF!+#REF!+#REF!+#REF!+#REF!+#REF!+#REF!+#REF!+#REF!+#REF!+#REF!+#REF!+#REF!</f>
        <v>#REF!</v>
      </c>
    </row>
    <row r="19" spans="1:5" s="18" customFormat="1" ht="21.95" customHeight="1">
      <c r="A19" s="21" t="s">
        <v>22</v>
      </c>
      <c r="B19" s="33" t="s">
        <v>23</v>
      </c>
      <c r="C19" s="26" t="e">
        <f>#REF!+#REF!+#REF!+'СШ Серикова'!C19+#REF!+#REF!+речная!C19+#REF!+#REF!+#REF!+#REF!+#REF!+#REF!+орловка!C19+#REF!+#REF!+#REF!+#REF!+#REF!+#REF!+#REF!+#REF!+#REF!+#REF!+#REF!+#REF!+#REF!+#REF!+#REF!</f>
        <v>#REF!</v>
      </c>
      <c r="D19" s="26" t="e">
        <f>D17*1000/3/D18</f>
        <v>#REF!</v>
      </c>
      <c r="E19" s="26" t="e">
        <f>E17*1000/3/E18</f>
        <v>#REF!</v>
      </c>
    </row>
    <row r="20" spans="1:5" s="18" customFormat="1" ht="25.5">
      <c r="A20" s="20" t="s">
        <v>26</v>
      </c>
      <c r="B20" s="33" t="s">
        <v>2</v>
      </c>
      <c r="C20" s="26" t="e">
        <f>#REF!+#REF!+#REF!+'СШ Серикова'!C20+#REF!+#REF!+речная!C20+#REF!+#REF!+#REF!+#REF!+#REF!+#REF!+орловка!C20+#REF!+#REF!+#REF!+#REF!+#REF!+#REF!+#REF!+#REF!+#REF!+#REF!+#REF!+#REF!+#REF!+#REF!+#REF!</f>
        <v>#REF!</v>
      </c>
      <c r="D20" s="26" t="e">
        <f>#REF!+#REF!+#REF!+'СШ Серикова'!D20+#REF!+#REF!+речная!D20+#REF!+#REF!+#REF!+#REF!+#REF!+#REF!+орловка!D20+#REF!+#REF!+#REF!+#REF!+#REF!+#REF!+#REF!+#REF!+#REF!+#REF!+#REF!+#REF!+#REF!+#REF!+#REF!</f>
        <v>#REF!</v>
      </c>
      <c r="E20" s="26" t="e">
        <f>#REF!+#REF!+#REF!+'СШ Серикова'!E20+#REF!+#REF!+речная!E20+#REF!+#REF!+#REF!+#REF!+#REF!+#REF!+орловка!E20+#REF!+#REF!+#REF!+#REF!+#REF!+#REF!+#REF!+#REF!+#REF!+#REF!+#REF!+#REF!+#REF!+#REF!+#REF!</f>
        <v>#REF!</v>
      </c>
    </row>
    <row r="21" spans="1:5" s="18" customFormat="1">
      <c r="A21" s="21" t="s">
        <v>4</v>
      </c>
      <c r="B21" s="35" t="s">
        <v>3</v>
      </c>
      <c r="C21" s="26" t="e">
        <f>#REF!+#REF!+#REF!+'СШ Серикова'!C21+#REF!+#REF!+речная!C21+#REF!+#REF!+#REF!+#REF!+#REF!+#REF!+орловка!C21+#REF!+#REF!+#REF!+#REF!+#REF!+#REF!+#REF!+#REF!+#REF!+#REF!+#REF!+#REF!+#REF!+#REF!+#REF!</f>
        <v>#REF!</v>
      </c>
      <c r="D21" s="26" t="e">
        <f>#REF!+#REF!+#REF!+'СШ Серикова'!D21+#REF!+#REF!+речная!D21+#REF!+#REF!+#REF!+#REF!+#REF!+#REF!+орловка!D21+#REF!+#REF!+#REF!+#REF!+#REF!+#REF!+#REF!+#REF!+#REF!+#REF!+#REF!+#REF!+#REF!+#REF!+#REF!</f>
        <v>#REF!</v>
      </c>
      <c r="E21" s="26" t="e">
        <f>#REF!+#REF!+#REF!+'СШ Серикова'!E21+#REF!+#REF!+речная!E21+#REF!+#REF!+#REF!+#REF!+#REF!+#REF!+орловка!E21+#REF!+#REF!+#REF!+#REF!+#REF!+#REF!+#REF!+#REF!+#REF!+#REF!+#REF!+#REF!+#REF!+#REF!+#REF!</f>
        <v>#REF!</v>
      </c>
    </row>
    <row r="22" spans="1:5" s="18" customFormat="1" ht="21.95" customHeight="1">
      <c r="A22" s="21" t="s">
        <v>22</v>
      </c>
      <c r="B22" s="33" t="s">
        <v>23</v>
      </c>
      <c r="C22" s="26" t="e">
        <f>#REF!+#REF!+#REF!+'СШ Серикова'!C22+#REF!+#REF!+речная!C22+#REF!+#REF!+#REF!+#REF!+#REF!+#REF!+орловка!C22+#REF!+#REF!+#REF!+#REF!+#REF!+#REF!+#REF!+#REF!+#REF!+#REF!+#REF!+#REF!+#REF!+#REF!+#REF!</f>
        <v>#REF!</v>
      </c>
      <c r="D22" s="26" t="e">
        <f>D20*1000/3/D21</f>
        <v>#REF!</v>
      </c>
      <c r="E22" s="26" t="e">
        <f>E20*1000/3/E21</f>
        <v>#REF!</v>
      </c>
    </row>
    <row r="23" spans="1:5" s="18" customFormat="1" ht="39">
      <c r="A23" s="23" t="s">
        <v>21</v>
      </c>
      <c r="B23" s="33" t="s">
        <v>2</v>
      </c>
      <c r="C23" s="26" t="e">
        <f>#REF!+#REF!+#REF!+'СШ Серикова'!C23+#REF!+#REF!+речная!C23+#REF!+#REF!+#REF!+#REF!+#REF!+#REF!+орловка!C23+#REF!+#REF!+#REF!+#REF!+#REF!+#REF!+#REF!+#REF!+#REF!+#REF!+#REF!+#REF!+#REF!+#REF!+#REF!</f>
        <v>#REF!</v>
      </c>
      <c r="D23" s="26" t="e">
        <f>#REF!+#REF!+#REF!+'СШ Серикова'!D23+#REF!+#REF!+речная!D23+#REF!+#REF!+#REF!+#REF!+#REF!+#REF!+орловка!D23+#REF!+#REF!+#REF!+#REF!+#REF!+#REF!+#REF!+#REF!+#REF!+#REF!+#REF!+#REF!+#REF!+#REF!+#REF!</f>
        <v>#REF!</v>
      </c>
      <c r="E23" s="26" t="e">
        <f>#REF!+#REF!+#REF!+'СШ Серикова'!E23+#REF!+#REF!+речная!E23+#REF!+#REF!+#REF!+#REF!+#REF!+#REF!+орловка!E23+#REF!+#REF!+#REF!+#REF!+#REF!+#REF!+#REF!+#REF!+#REF!+#REF!+#REF!+#REF!+#REF!+#REF!+#REF!</f>
        <v>#REF!</v>
      </c>
    </row>
    <row r="24" spans="1:5" s="18" customFormat="1">
      <c r="A24" s="21" t="s">
        <v>4</v>
      </c>
      <c r="B24" s="35" t="s">
        <v>3</v>
      </c>
      <c r="C24" s="26" t="e">
        <f>#REF!+#REF!+#REF!+'СШ Серикова'!C24+#REF!+#REF!+речная!C24+#REF!+#REF!+#REF!+#REF!+#REF!+#REF!+орловка!C24+#REF!+#REF!+#REF!+#REF!+#REF!+#REF!+#REF!+#REF!+#REF!+#REF!+#REF!+#REF!+#REF!+#REF!+#REF!</f>
        <v>#REF!</v>
      </c>
      <c r="D24" s="26" t="e">
        <f>#REF!+#REF!+#REF!+'СШ Серикова'!D24+#REF!+#REF!+речная!D24+#REF!+#REF!+#REF!+#REF!+#REF!+#REF!+орловка!D24+#REF!+#REF!+#REF!+#REF!+#REF!+#REF!+#REF!+#REF!+#REF!+#REF!+#REF!+#REF!+#REF!+#REF!+#REF!</f>
        <v>#REF!</v>
      </c>
      <c r="E24" s="26" t="e">
        <f>#REF!+#REF!+#REF!+'СШ Серикова'!E24+#REF!+#REF!+речная!E24+#REF!+#REF!+#REF!+#REF!+#REF!+#REF!+орловка!E24+#REF!+#REF!+#REF!+#REF!+#REF!+#REF!+#REF!+#REF!+#REF!+#REF!+#REF!+#REF!+#REF!+#REF!+#REF!</f>
        <v>#REF!</v>
      </c>
    </row>
    <row r="25" spans="1:5" s="18" customFormat="1" ht="21.95" customHeight="1">
      <c r="A25" s="21" t="s">
        <v>22</v>
      </c>
      <c r="B25" s="33" t="s">
        <v>23</v>
      </c>
      <c r="C25" s="26" t="e">
        <f>#REF!+#REF!+#REF!+'СШ Серикова'!C25+#REF!+#REF!+речная!C25+#REF!+#REF!+#REF!+#REF!+#REF!+#REF!+орловка!C25+#REF!+#REF!+#REF!+#REF!+#REF!+#REF!+#REF!+#REF!+#REF!+#REF!+#REF!+#REF!+#REF!+#REF!+#REF!</f>
        <v>#REF!</v>
      </c>
      <c r="D25" s="26" t="e">
        <f>D23*1000/3/D24</f>
        <v>#REF!</v>
      </c>
      <c r="E25" s="26" t="e">
        <f>E23*1000/3/E24</f>
        <v>#REF!</v>
      </c>
    </row>
    <row r="26" spans="1:5" s="18" customFormat="1" ht="25.5">
      <c r="A26" s="20" t="s">
        <v>19</v>
      </c>
      <c r="B26" s="33" t="s">
        <v>2</v>
      </c>
      <c r="C26" s="26" t="e">
        <f>#REF!+#REF!+#REF!+'СШ Серикова'!C26+#REF!+#REF!+речная!C26+#REF!+#REF!+#REF!+#REF!+#REF!+#REF!+орловка!C26+#REF!+#REF!+#REF!+#REF!+#REF!+#REF!+#REF!+#REF!+#REF!+#REF!+#REF!+#REF!+#REF!+#REF!+#REF!</f>
        <v>#REF!</v>
      </c>
      <c r="D26" s="26" t="e">
        <f>#REF!+#REF!+#REF!+'СШ Серикова'!D26+#REF!+#REF!+речная!D26+#REF!+#REF!+#REF!+#REF!+#REF!+#REF!+орловка!D26+#REF!+#REF!+#REF!+#REF!+#REF!+#REF!+#REF!+#REF!+#REF!+#REF!+#REF!+#REF!+#REF!+#REF!+#REF!</f>
        <v>#REF!</v>
      </c>
      <c r="E26" s="26" t="e">
        <f>#REF!+#REF!+#REF!+'СШ Серикова'!E26+#REF!+#REF!+речная!E26+#REF!+#REF!+#REF!+#REF!+#REF!+#REF!+орловка!E26+#REF!+#REF!+#REF!+#REF!+#REF!+#REF!+#REF!+#REF!+#REF!+#REF!+#REF!+#REF!+#REF!+#REF!+#REF!</f>
        <v>#REF!</v>
      </c>
    </row>
    <row r="27" spans="1:5" s="18" customFormat="1">
      <c r="A27" s="21" t="s">
        <v>4</v>
      </c>
      <c r="B27" s="35" t="s">
        <v>3</v>
      </c>
      <c r="C27" s="26" t="e">
        <f>#REF!+#REF!+#REF!+'СШ Серикова'!C27+#REF!+#REF!+речная!C27+#REF!+#REF!+#REF!+#REF!+#REF!+#REF!+орловка!C27+#REF!+#REF!+#REF!+#REF!+#REF!+#REF!+#REF!+#REF!+#REF!+#REF!+#REF!+#REF!+#REF!+#REF!+#REF!</f>
        <v>#REF!</v>
      </c>
      <c r="D27" s="26" t="e">
        <f>#REF!+#REF!+#REF!+'СШ Серикова'!D27+#REF!+#REF!+речная!D27+#REF!+#REF!+#REF!+#REF!+#REF!+#REF!+орловка!D27+#REF!+#REF!+#REF!+#REF!+#REF!+#REF!+#REF!+#REF!+#REF!+#REF!+#REF!+#REF!+#REF!+#REF!+#REF!</f>
        <v>#REF!</v>
      </c>
      <c r="E27" s="26" t="e">
        <f>#REF!+#REF!+#REF!+'СШ Серикова'!E27+#REF!+#REF!+речная!E27+#REF!+#REF!+#REF!+#REF!+#REF!+#REF!+орловка!E27+#REF!+#REF!+#REF!+#REF!+#REF!+#REF!+#REF!+#REF!+#REF!+#REF!+#REF!+#REF!+#REF!+#REF!+#REF!</f>
        <v>#REF!</v>
      </c>
    </row>
    <row r="28" spans="1:5" s="18" customFormat="1" ht="21.95" customHeight="1">
      <c r="A28" s="21" t="s">
        <v>22</v>
      </c>
      <c r="B28" s="33" t="s">
        <v>23</v>
      </c>
      <c r="C28" s="26" t="e">
        <f>#REF!+#REF!+#REF!+'СШ Серикова'!C28+#REF!+#REF!+речная!C28+#REF!+#REF!+#REF!+#REF!+#REF!+#REF!+орловка!C28+#REF!+#REF!+#REF!+#REF!+#REF!+#REF!+#REF!+#REF!+#REF!+#REF!+#REF!+#REF!+#REF!+#REF!+#REF!</f>
        <v>#REF!</v>
      </c>
      <c r="D28" s="26" t="e">
        <f>D26/D27*1000/3</f>
        <v>#REF!</v>
      </c>
      <c r="E28" s="26" t="e">
        <f>E26/E27*1000/3</f>
        <v>#REF!</v>
      </c>
    </row>
    <row r="29" spans="1:5" s="18" customFormat="1" ht="25.5">
      <c r="A29" s="16" t="s">
        <v>5</v>
      </c>
      <c r="B29" s="33" t="s">
        <v>2</v>
      </c>
      <c r="C29" s="26" t="e">
        <f>#REF!+#REF!+#REF!+'СШ Серикова'!C29+#REF!+#REF!+речная!C29+#REF!+#REF!+#REF!+#REF!+#REF!+#REF!+орловка!C29+#REF!+#REF!+#REF!+#REF!+#REF!+#REF!+#REF!+#REF!+#REF!+#REF!+#REF!+#REF!+#REF!+#REF!+#REF!</f>
        <v>#REF!</v>
      </c>
      <c r="D29" s="26" t="e">
        <f>#REF!+#REF!+#REF!+'СШ Серикова'!D29+#REF!+#REF!+речная!D29+#REF!+#REF!+#REF!+#REF!+#REF!+#REF!+орловка!D29+#REF!+#REF!+#REF!+#REF!+#REF!+#REF!+#REF!+#REF!+#REF!+#REF!+#REF!+#REF!+#REF!+#REF!+#REF!</f>
        <v>#REF!</v>
      </c>
      <c r="E29" s="26" t="e">
        <f>#REF!+#REF!+#REF!+'СШ Серикова'!E29+#REF!+#REF!+речная!E29+#REF!+#REF!+#REF!+#REF!+#REF!+#REF!+орловка!E29+#REF!+#REF!+#REF!+#REF!+#REF!+#REF!+#REF!+#REF!+#REF!+#REF!+#REF!+#REF!+#REF!+#REF!+#REF!</f>
        <v>#REF!</v>
      </c>
    </row>
    <row r="30" spans="1:5" s="18" customFormat="1" ht="36.75">
      <c r="A30" s="24" t="s">
        <v>6</v>
      </c>
      <c r="B30" s="33" t="s">
        <v>2</v>
      </c>
      <c r="C30" s="26" t="e">
        <f>#REF!+#REF!+#REF!+'СШ Серикова'!C30+#REF!+#REF!+речная!C30+#REF!+#REF!+#REF!+#REF!+#REF!+#REF!+орловка!C30+#REF!+#REF!+#REF!+#REF!+#REF!+#REF!+#REF!+#REF!+#REF!+#REF!+#REF!+#REF!+#REF!+#REF!+#REF!</f>
        <v>#REF!</v>
      </c>
      <c r="D30" s="26" t="e">
        <f>#REF!+#REF!+#REF!+'СШ Серикова'!D30+#REF!+#REF!+речная!D30+#REF!+#REF!+#REF!+#REF!+#REF!+#REF!+орловка!D30+#REF!+#REF!+#REF!+#REF!+#REF!+#REF!+#REF!+#REF!+#REF!+#REF!+#REF!+#REF!+#REF!+#REF!+#REF!</f>
        <v>#REF!</v>
      </c>
      <c r="E30" s="26" t="e">
        <f>#REF!+#REF!+#REF!+'СШ Серикова'!E30+#REF!+#REF!+речная!E30+#REF!+#REF!+#REF!+#REF!+#REF!+#REF!+орловка!E30+#REF!+#REF!+#REF!+#REF!+#REF!+#REF!+#REF!+#REF!+#REF!+#REF!+#REF!+#REF!+#REF!+#REF!+#REF!</f>
        <v>#REF!</v>
      </c>
    </row>
    <row r="31" spans="1:5" ht="25.5">
      <c r="A31" s="12" t="s">
        <v>7</v>
      </c>
      <c r="B31" s="33" t="s">
        <v>2</v>
      </c>
      <c r="C31" s="26" t="e">
        <f>#REF!+#REF!+#REF!+'СШ Серикова'!C31+#REF!+#REF!+речная!C31+#REF!+#REF!+#REF!+#REF!+#REF!+#REF!+орловка!C31+#REF!+#REF!+#REF!+#REF!+#REF!+#REF!+#REF!+#REF!+#REF!+#REF!+#REF!+#REF!+#REF!+#REF!+#REF!</f>
        <v>#REF!</v>
      </c>
      <c r="D31" s="26" t="e">
        <f>#REF!+#REF!+#REF!+'СШ Серикова'!D31+#REF!+#REF!+речная!D31+#REF!+#REF!+#REF!+#REF!+#REF!+#REF!+орловка!D31+#REF!+#REF!+#REF!+#REF!+#REF!+#REF!+#REF!+#REF!+#REF!+#REF!+#REF!+#REF!+#REF!+#REF!+#REF!</f>
        <v>#REF!</v>
      </c>
      <c r="E31" s="26" t="e">
        <f>#REF!+#REF!+#REF!+'СШ Серикова'!E31+#REF!+#REF!+речная!E31+#REF!+#REF!+#REF!+#REF!+#REF!+#REF!+орловка!E31+#REF!+#REF!+#REF!+#REF!+#REF!+#REF!+#REF!+#REF!+#REF!+#REF!+#REF!+#REF!+#REF!+#REF!+#REF!</f>
        <v>#REF!</v>
      </c>
    </row>
    <row r="32" spans="1:5" ht="36.75">
      <c r="A32" s="12" t="s">
        <v>8</v>
      </c>
      <c r="B32" s="33" t="s">
        <v>2</v>
      </c>
      <c r="C32" s="26" t="e">
        <f>#REF!+#REF!+#REF!+'СШ Серикова'!C32+#REF!+#REF!+речная!C32+#REF!+#REF!+#REF!+#REF!+#REF!+#REF!+орловка!C32+#REF!+#REF!+#REF!+#REF!+#REF!+#REF!+#REF!+#REF!+#REF!+#REF!+#REF!+#REF!+#REF!+#REF!+#REF!</f>
        <v>#REF!</v>
      </c>
      <c r="D32" s="26" t="e">
        <f>#REF!+#REF!+#REF!+'СШ Серикова'!D32+#REF!+#REF!+речная!D32+#REF!+#REF!+#REF!+#REF!+#REF!+#REF!+орловка!D32+#REF!+#REF!+#REF!+#REF!+#REF!+#REF!+#REF!+#REF!+#REF!+#REF!+#REF!+#REF!+#REF!+#REF!+#REF!</f>
        <v>#REF!</v>
      </c>
      <c r="E32" s="26" t="e">
        <f>#REF!+#REF!+#REF!+'СШ Серикова'!E32+#REF!+#REF!+речная!E32+#REF!+#REF!+#REF!+#REF!+#REF!+#REF!+орловка!E32+#REF!+#REF!+#REF!+#REF!+#REF!+#REF!+#REF!+#REF!+#REF!+#REF!+#REF!+#REF!+#REF!+#REF!+#REF!</f>
        <v>#REF!</v>
      </c>
    </row>
    <row r="33" spans="1:5" ht="38.25" customHeight="1">
      <c r="A33" s="12" t="s">
        <v>9</v>
      </c>
      <c r="B33" s="33" t="s">
        <v>2</v>
      </c>
      <c r="C33" s="26" t="e">
        <f>#REF!+#REF!+#REF!+'СШ Серикова'!C33+#REF!+#REF!+речная!C33+#REF!+#REF!+#REF!+#REF!+#REF!+#REF!+орловка!C33+#REF!+#REF!+#REF!+#REF!+#REF!+#REF!+#REF!+#REF!+#REF!+#REF!+#REF!+#REF!+#REF!+#REF!+#REF!</f>
        <v>#REF!</v>
      </c>
      <c r="D33" s="26" t="e">
        <f>#REF!+#REF!+#REF!+'СШ Серикова'!D33+#REF!+#REF!+речная!D33+#REF!+#REF!+#REF!+#REF!+#REF!+#REF!+орловка!D33+#REF!+#REF!+#REF!+#REF!+#REF!+#REF!+#REF!+#REF!+#REF!+#REF!+#REF!+#REF!+#REF!+#REF!+#REF!</f>
        <v>#REF!</v>
      </c>
      <c r="E33" s="26" t="e">
        <f>#REF!+#REF!+#REF!+'СШ Серикова'!E33+#REF!+#REF!+речная!E33+#REF!+#REF!+#REF!+#REF!+#REF!+#REF!+орловка!E33+#REF!+#REF!+#REF!+#REF!+#REF!+#REF!+#REF!+#REF!+#REF!+#REF!+#REF!+#REF!+#REF!+#REF!+#REF!</f>
        <v>#REF!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3"/>
  <sheetViews>
    <sheetView topLeftCell="A11" workbookViewId="0">
      <selection activeCell="H19" sqref="H19"/>
    </sheetView>
  </sheetViews>
  <sheetFormatPr defaultColWidth="9.140625" defaultRowHeight="20.25"/>
  <cols>
    <col min="1" max="1" width="69.42578125" style="2" customWidth="1"/>
    <col min="2" max="2" width="9.140625" style="3"/>
    <col min="3" max="3" width="13.42578125" style="30" customWidth="1"/>
    <col min="4" max="4" width="12" style="30" customWidth="1"/>
    <col min="5" max="5" width="13.42578125" style="36" customWidth="1"/>
    <col min="6" max="7" width="12" style="28" customWidth="1"/>
    <col min="8" max="8" width="9.140625" style="28"/>
    <col min="9" max="16384" width="9.140625" style="2"/>
  </cols>
  <sheetData>
    <row r="1" spans="1:7">
      <c r="A1" s="46" t="s">
        <v>12</v>
      </c>
      <c r="B1" s="46"/>
      <c r="C1" s="46"/>
      <c r="D1" s="46"/>
      <c r="E1" s="46"/>
    </row>
    <row r="2" spans="1:7">
      <c r="A2" s="46" t="s">
        <v>35</v>
      </c>
      <c r="B2" s="46"/>
      <c r="C2" s="46"/>
      <c r="D2" s="46"/>
      <c r="E2" s="46"/>
    </row>
    <row r="3" spans="1:7">
      <c r="A3" s="1"/>
    </row>
    <row r="4" spans="1:7" ht="40.5" customHeight="1">
      <c r="A4" s="52" t="s">
        <v>29</v>
      </c>
      <c r="B4" s="52"/>
      <c r="C4" s="52"/>
      <c r="D4" s="52"/>
      <c r="E4" s="52"/>
    </row>
    <row r="5" spans="1:7" ht="15.75" customHeight="1">
      <c r="A5" s="48" t="s">
        <v>13</v>
      </c>
      <c r="B5" s="48"/>
      <c r="C5" s="48"/>
      <c r="D5" s="48"/>
      <c r="E5" s="48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49" t="s">
        <v>24</v>
      </c>
      <c r="B9" s="53" t="s">
        <v>15</v>
      </c>
      <c r="C9" s="51" t="s">
        <v>32</v>
      </c>
      <c r="D9" s="51"/>
      <c r="E9" s="51"/>
    </row>
    <row r="10" spans="1:7" ht="40.5">
      <c r="A10" s="49"/>
      <c r="B10" s="53"/>
      <c r="C10" s="31" t="s">
        <v>16</v>
      </c>
      <c r="D10" s="31" t="s">
        <v>17</v>
      </c>
      <c r="E10" s="32" t="s">
        <v>11</v>
      </c>
    </row>
    <row r="11" spans="1:7">
      <c r="A11" s="5" t="s">
        <v>18</v>
      </c>
      <c r="B11" s="6" t="s">
        <v>10</v>
      </c>
      <c r="C11" s="40">
        <v>756</v>
      </c>
      <c r="D11" s="40">
        <v>756</v>
      </c>
      <c r="E11" s="40">
        <v>756</v>
      </c>
    </row>
    <row r="12" spans="1:7" ht="25.5">
      <c r="A12" s="10" t="s">
        <v>20</v>
      </c>
      <c r="B12" s="6" t="s">
        <v>2</v>
      </c>
      <c r="C12" s="26">
        <f>(C13-C32)/C11</f>
        <v>397.728835978836</v>
      </c>
      <c r="D12" s="26">
        <f t="shared" ref="D12:E12" si="0">(D13-D32)/D11</f>
        <v>96.722222222222229</v>
      </c>
      <c r="E12" s="26">
        <f t="shared" si="0"/>
        <v>96.722222222222229</v>
      </c>
    </row>
    <row r="13" spans="1:7" ht="25.5">
      <c r="A13" s="5" t="s">
        <v>44</v>
      </c>
      <c r="B13" s="6" t="s">
        <v>2</v>
      </c>
      <c r="C13" s="26">
        <f>C15+C29+C30+C31+C32+C33</f>
        <v>318000</v>
      </c>
      <c r="D13" s="26">
        <f>D15+D29+D30+D31+D32+D33</f>
        <v>73122</v>
      </c>
      <c r="E13" s="26">
        <f>E15+E29+E30+E31+E32+E33</f>
        <v>73122</v>
      </c>
    </row>
    <row r="14" spans="1:7">
      <c r="A14" s="8" t="s">
        <v>0</v>
      </c>
      <c r="B14" s="9"/>
      <c r="C14" s="26">
        <v>0</v>
      </c>
      <c r="D14" s="26">
        <f t="shared" ref="D14:D16" si="1">C14</f>
        <v>0</v>
      </c>
      <c r="E14" s="26">
        <v>0</v>
      </c>
      <c r="G14" s="30"/>
    </row>
    <row r="15" spans="1:7" ht="25.5">
      <c r="A15" s="5" t="s">
        <v>45</v>
      </c>
      <c r="B15" s="6" t="s">
        <v>2</v>
      </c>
      <c r="C15" s="40">
        <f>C17+C20+C23+C26</f>
        <v>235500</v>
      </c>
      <c r="D15" s="40">
        <f t="shared" ref="D15" si="2">D17+D20+D23+D26</f>
        <v>58607.4</v>
      </c>
      <c r="E15" s="40">
        <f>E17+E20+E23+E26</f>
        <v>58607.4</v>
      </c>
    </row>
    <row r="16" spans="1:7">
      <c r="A16" s="8" t="s">
        <v>1</v>
      </c>
      <c r="B16" s="9"/>
      <c r="C16" s="26">
        <v>0</v>
      </c>
      <c r="D16" s="26">
        <f t="shared" si="1"/>
        <v>0</v>
      </c>
      <c r="E16" s="26">
        <v>0</v>
      </c>
    </row>
    <row r="17" spans="1:10" s="18" customFormat="1" ht="25.5">
      <c r="A17" s="20" t="s">
        <v>25</v>
      </c>
      <c r="B17" s="17" t="s">
        <v>2</v>
      </c>
      <c r="C17" s="40">
        <v>17800</v>
      </c>
      <c r="D17" s="40">
        <v>4448.3999999999996</v>
      </c>
      <c r="E17" s="40">
        <v>4448.3999999999996</v>
      </c>
      <c r="F17" s="28"/>
      <c r="G17" s="28"/>
      <c r="H17" s="28"/>
    </row>
    <row r="18" spans="1:10" s="18" customFormat="1">
      <c r="A18" s="21" t="s">
        <v>4</v>
      </c>
      <c r="B18" s="22" t="s">
        <v>3</v>
      </c>
      <c r="C18" s="27">
        <v>8</v>
      </c>
      <c r="D18" s="26">
        <v>8</v>
      </c>
      <c r="E18" s="26">
        <v>8</v>
      </c>
      <c r="F18" s="28"/>
      <c r="G18" s="28"/>
      <c r="H18" s="28"/>
    </row>
    <row r="19" spans="1:10" s="18" customFormat="1" ht="21.95" customHeight="1">
      <c r="A19" s="21" t="s">
        <v>22</v>
      </c>
      <c r="B19" s="17" t="s">
        <v>23</v>
      </c>
      <c r="C19" s="26">
        <f>C17/C18/12*1000</f>
        <v>185416.66666666666</v>
      </c>
      <c r="D19" s="26">
        <f>D17*1000/3/D18</f>
        <v>185350</v>
      </c>
      <c r="E19" s="26">
        <f>E17*1000/3/E18</f>
        <v>185350</v>
      </c>
      <c r="F19" s="28"/>
      <c r="G19" s="30"/>
      <c r="H19" s="28"/>
    </row>
    <row r="20" spans="1:10" s="18" customFormat="1" ht="25.5">
      <c r="A20" s="20" t="s">
        <v>26</v>
      </c>
      <c r="B20" s="17" t="s">
        <v>2</v>
      </c>
      <c r="C20" s="40">
        <v>157000</v>
      </c>
      <c r="D20" s="40">
        <v>39025.800000000003</v>
      </c>
      <c r="E20" s="40">
        <v>39025.800000000003</v>
      </c>
      <c r="F20" s="28" t="s">
        <v>27</v>
      </c>
      <c r="G20" s="28"/>
      <c r="H20" s="28"/>
    </row>
    <row r="21" spans="1:10" s="18" customFormat="1">
      <c r="A21" s="21" t="s">
        <v>4</v>
      </c>
      <c r="B21" s="22" t="s">
        <v>3</v>
      </c>
      <c r="C21" s="27">
        <v>65</v>
      </c>
      <c r="D21" s="26">
        <v>65</v>
      </c>
      <c r="E21" s="26">
        <v>65</v>
      </c>
      <c r="F21" s="28"/>
      <c r="G21" s="28"/>
      <c r="H21" s="28"/>
    </row>
    <row r="22" spans="1:10" ht="21.95" customHeight="1">
      <c r="A22" s="10" t="s">
        <v>22</v>
      </c>
      <c r="B22" s="6" t="s">
        <v>23</v>
      </c>
      <c r="C22" s="26">
        <f>C20*1000/12/C21</f>
        <v>201282.05128205128</v>
      </c>
      <c r="D22" s="26">
        <f>D20*1000/3/D21</f>
        <v>200132.30769230769</v>
      </c>
      <c r="E22" s="26">
        <f>E20*1000/3/E21</f>
        <v>200132.30769230769</v>
      </c>
      <c r="F22" s="28" t="s">
        <v>27</v>
      </c>
    </row>
    <row r="23" spans="1:10" ht="39">
      <c r="A23" s="14" t="s">
        <v>21</v>
      </c>
      <c r="B23" s="6" t="s">
        <v>2</v>
      </c>
      <c r="C23" s="40">
        <v>14100</v>
      </c>
      <c r="D23" s="40">
        <v>3502.6</v>
      </c>
      <c r="E23" s="40">
        <v>3502.6</v>
      </c>
    </row>
    <row r="24" spans="1:10">
      <c r="A24" s="10" t="s">
        <v>4</v>
      </c>
      <c r="B24" s="11" t="s">
        <v>3</v>
      </c>
      <c r="C24" s="27">
        <v>7</v>
      </c>
      <c r="D24" s="26">
        <v>7</v>
      </c>
      <c r="E24" s="26">
        <v>7</v>
      </c>
    </row>
    <row r="25" spans="1:10" ht="21.95" customHeight="1">
      <c r="A25" s="10" t="s">
        <v>22</v>
      </c>
      <c r="B25" s="6" t="s">
        <v>23</v>
      </c>
      <c r="C25" s="26">
        <f>C23/C24/12*1000</f>
        <v>167857.14285714287</v>
      </c>
      <c r="D25" s="26">
        <f t="shared" ref="D25" si="3">D23*1000/3/D24</f>
        <v>166790.47619047618</v>
      </c>
      <c r="E25" s="26">
        <f>E23*1000/3/E24</f>
        <v>166790.47619047618</v>
      </c>
    </row>
    <row r="26" spans="1:10" ht="25.5">
      <c r="A26" s="7" t="s">
        <v>19</v>
      </c>
      <c r="B26" s="6" t="s">
        <v>2</v>
      </c>
      <c r="C26" s="40">
        <v>46600</v>
      </c>
      <c r="D26" s="40">
        <v>11630.6</v>
      </c>
      <c r="E26" s="40">
        <v>11630.6</v>
      </c>
    </row>
    <row r="27" spans="1:10">
      <c r="A27" s="10" t="s">
        <v>4</v>
      </c>
      <c r="B27" s="11" t="s">
        <v>3</v>
      </c>
      <c r="C27" s="27">
        <v>65</v>
      </c>
      <c r="D27" s="26">
        <v>65</v>
      </c>
      <c r="E27" s="26">
        <v>65</v>
      </c>
    </row>
    <row r="28" spans="1:10" ht="21.95" customHeight="1">
      <c r="A28" s="10" t="s">
        <v>22</v>
      </c>
      <c r="B28" s="6" t="s">
        <v>23</v>
      </c>
      <c r="C28" s="26">
        <f>C26/C27/12*1000</f>
        <v>59743.589743589742</v>
      </c>
      <c r="D28" s="26">
        <f>D26*1000/3/D27</f>
        <v>59644.102564102563</v>
      </c>
      <c r="E28" s="26">
        <f>E26*1000/3/E27</f>
        <v>59644.102564102563</v>
      </c>
    </row>
    <row r="29" spans="1:10" ht="25.5">
      <c r="A29" s="5" t="s">
        <v>5</v>
      </c>
      <c r="B29" s="6" t="s">
        <v>2</v>
      </c>
      <c r="C29" s="40">
        <v>19500</v>
      </c>
      <c r="D29" s="40">
        <v>4781.6000000000004</v>
      </c>
      <c r="E29" s="40">
        <v>4781.6000000000004</v>
      </c>
      <c r="F29" s="41" t="s">
        <v>33</v>
      </c>
      <c r="G29" s="41" t="s">
        <v>38</v>
      </c>
      <c r="H29" s="41" t="s">
        <v>36</v>
      </c>
      <c r="I29" s="43" t="s">
        <v>34</v>
      </c>
      <c r="J29" s="43" t="s">
        <v>37</v>
      </c>
    </row>
    <row r="30" spans="1:10" ht="36.75">
      <c r="A30" s="12" t="s">
        <v>6</v>
      </c>
      <c r="B30" s="6" t="s">
        <v>2</v>
      </c>
      <c r="C30" s="26">
        <v>25916</v>
      </c>
      <c r="D30" s="40">
        <v>5853.1</v>
      </c>
      <c r="E30" s="40">
        <v>5853.1</v>
      </c>
      <c r="F30" s="41">
        <v>365.5</v>
      </c>
      <c r="G30" s="41">
        <v>952.9</v>
      </c>
      <c r="H30" s="41">
        <v>4450.3</v>
      </c>
      <c r="I30" s="43">
        <v>35.799999999999997</v>
      </c>
      <c r="J30" s="43">
        <v>48.6</v>
      </c>
    </row>
    <row r="31" spans="1:10" ht="25.5">
      <c r="A31" s="12" t="s">
        <v>7</v>
      </c>
      <c r="B31" s="6" t="s">
        <v>2</v>
      </c>
      <c r="C31" s="26">
        <v>2500</v>
      </c>
      <c r="D31" s="40">
        <v>12.5</v>
      </c>
      <c r="E31" s="40">
        <v>12.5</v>
      </c>
      <c r="F31" s="41"/>
      <c r="G31" s="41"/>
      <c r="H31" s="41"/>
      <c r="I31" s="43"/>
      <c r="J31" s="43"/>
    </row>
    <row r="32" spans="1:10" ht="36.75">
      <c r="A32" s="12" t="s">
        <v>8</v>
      </c>
      <c r="B32" s="6" t="s">
        <v>2</v>
      </c>
      <c r="C32" s="26">
        <v>17317</v>
      </c>
      <c r="D32" s="26">
        <v>0</v>
      </c>
      <c r="E32" s="26">
        <v>0</v>
      </c>
    </row>
    <row r="33" spans="1:5" ht="38.25" customHeight="1">
      <c r="A33" s="12" t="s">
        <v>9</v>
      </c>
      <c r="B33" s="6" t="s">
        <v>2</v>
      </c>
      <c r="C33" s="26">
        <v>17267</v>
      </c>
      <c r="D33" s="40">
        <v>3867.4</v>
      </c>
      <c r="E33" s="40">
        <v>3867.4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3"/>
  <sheetViews>
    <sheetView topLeftCell="A11" workbookViewId="0">
      <selection activeCell="F30" sqref="F30:H30"/>
    </sheetView>
  </sheetViews>
  <sheetFormatPr defaultColWidth="9.140625" defaultRowHeight="20.25"/>
  <cols>
    <col min="1" max="1" width="69.42578125" style="2" customWidth="1"/>
    <col min="2" max="2" width="9.140625" style="3"/>
    <col min="3" max="3" width="13.5703125" style="30" customWidth="1"/>
    <col min="4" max="4" width="12" style="30" customWidth="1"/>
    <col min="5" max="5" width="14.7109375" style="36" customWidth="1"/>
    <col min="6" max="6" width="5.85546875" style="28" bestFit="1" customWidth="1"/>
    <col min="7" max="7" width="12" style="2" customWidth="1"/>
    <col min="8" max="16384" width="9.140625" style="2"/>
  </cols>
  <sheetData>
    <row r="1" spans="1:7">
      <c r="A1" s="46" t="s">
        <v>12</v>
      </c>
      <c r="B1" s="46"/>
      <c r="C1" s="46"/>
      <c r="D1" s="46"/>
      <c r="E1" s="46"/>
    </row>
    <row r="2" spans="1:7">
      <c r="A2" s="46" t="s">
        <v>35</v>
      </c>
      <c r="B2" s="46"/>
      <c r="C2" s="46"/>
      <c r="D2" s="46"/>
      <c r="E2" s="46"/>
    </row>
    <row r="3" spans="1:7">
      <c r="A3" s="1"/>
    </row>
    <row r="4" spans="1:7" ht="39.75" customHeight="1">
      <c r="A4" s="52" t="s">
        <v>30</v>
      </c>
      <c r="B4" s="52"/>
      <c r="C4" s="52"/>
      <c r="D4" s="52"/>
      <c r="E4" s="52"/>
    </row>
    <row r="5" spans="1:7" ht="15.75" customHeight="1">
      <c r="A5" s="48" t="s">
        <v>13</v>
      </c>
      <c r="B5" s="48"/>
      <c r="C5" s="48"/>
      <c r="D5" s="48"/>
      <c r="E5" s="48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49" t="s">
        <v>24</v>
      </c>
      <c r="B9" s="53" t="s">
        <v>15</v>
      </c>
      <c r="C9" s="51" t="s">
        <v>32</v>
      </c>
      <c r="D9" s="51"/>
      <c r="E9" s="51"/>
    </row>
    <row r="10" spans="1:7" ht="40.5">
      <c r="A10" s="49"/>
      <c r="B10" s="53"/>
      <c r="C10" s="31" t="s">
        <v>16</v>
      </c>
      <c r="D10" s="31" t="s">
        <v>17</v>
      </c>
      <c r="E10" s="32" t="s">
        <v>11</v>
      </c>
    </row>
    <row r="11" spans="1:7">
      <c r="A11" s="5" t="s">
        <v>18</v>
      </c>
      <c r="B11" s="6" t="s">
        <v>10</v>
      </c>
      <c r="C11" s="40">
        <v>10</v>
      </c>
      <c r="D11" s="40">
        <v>10</v>
      </c>
      <c r="E11" s="40">
        <v>10</v>
      </c>
    </row>
    <row r="12" spans="1:7" ht="25.5">
      <c r="A12" s="10" t="s">
        <v>20</v>
      </c>
      <c r="B12" s="6" t="s">
        <v>2</v>
      </c>
      <c r="C12" s="26">
        <f>(C13-C32)/C11</f>
        <v>2736.7</v>
      </c>
      <c r="D12" s="26">
        <f t="shared" ref="D12:E12" si="0">(D13-D32)/D11</f>
        <v>587</v>
      </c>
      <c r="E12" s="26">
        <f t="shared" si="0"/>
        <v>587</v>
      </c>
      <c r="F12" s="28" t="s">
        <v>27</v>
      </c>
    </row>
    <row r="13" spans="1:7" ht="25.5">
      <c r="A13" s="5" t="s">
        <v>39</v>
      </c>
      <c r="B13" s="6" t="s">
        <v>2</v>
      </c>
      <c r="C13" s="26">
        <f>C15+C29+C30+C31+C32+C33</f>
        <v>27697</v>
      </c>
      <c r="D13" s="26">
        <f>D15+D29+D30+D31+D32+D33</f>
        <v>5870</v>
      </c>
      <c r="E13" s="26">
        <f>E15+E29+E30+E31+E32+E33</f>
        <v>5870</v>
      </c>
    </row>
    <row r="14" spans="1:7">
      <c r="A14" s="8" t="s">
        <v>0</v>
      </c>
      <c r="B14" s="9"/>
      <c r="C14" s="26">
        <v>0</v>
      </c>
      <c r="D14" s="26">
        <f t="shared" ref="D14:D31" si="1">C14</f>
        <v>0</v>
      </c>
      <c r="E14" s="26">
        <v>0</v>
      </c>
      <c r="G14" s="15"/>
    </row>
    <row r="15" spans="1:7" ht="25.5">
      <c r="A15" s="5" t="s">
        <v>40</v>
      </c>
      <c r="B15" s="6" t="s">
        <v>2</v>
      </c>
      <c r="C15" s="40">
        <f>C17+C20+C23+C26</f>
        <v>16700</v>
      </c>
      <c r="D15" s="40">
        <v>3991.2</v>
      </c>
      <c r="E15" s="40">
        <f>E17+E20+E23+E26</f>
        <v>3991.2</v>
      </c>
    </row>
    <row r="16" spans="1:7">
      <c r="A16" s="8" t="s">
        <v>1</v>
      </c>
      <c r="B16" s="9"/>
      <c r="C16" s="25"/>
      <c r="D16" s="25"/>
      <c r="E16" s="25"/>
    </row>
    <row r="17" spans="1:10" s="18" customFormat="1" ht="25.5">
      <c r="A17" s="20" t="s">
        <v>25</v>
      </c>
      <c r="B17" s="17" t="s">
        <v>2</v>
      </c>
      <c r="C17" s="25"/>
      <c r="D17" s="25"/>
      <c r="E17" s="25"/>
      <c r="F17" s="28"/>
    </row>
    <row r="18" spans="1:10" s="18" customFormat="1">
      <c r="A18" s="21" t="s">
        <v>4</v>
      </c>
      <c r="B18" s="22" t="s">
        <v>3</v>
      </c>
      <c r="C18" s="25">
        <v>0</v>
      </c>
      <c r="D18" s="25">
        <v>0</v>
      </c>
      <c r="E18" s="25">
        <v>0</v>
      </c>
      <c r="F18" s="28"/>
    </row>
    <row r="19" spans="1:10" s="18" customFormat="1" ht="21.95" customHeight="1">
      <c r="A19" s="21" t="s">
        <v>22</v>
      </c>
      <c r="B19" s="17" t="s">
        <v>23</v>
      </c>
      <c r="C19" s="25"/>
      <c r="D19" s="25"/>
      <c r="E19" s="25"/>
      <c r="F19" s="28"/>
    </row>
    <row r="20" spans="1:10" s="18" customFormat="1" ht="25.5">
      <c r="A20" s="20" t="s">
        <v>26</v>
      </c>
      <c r="B20" s="17" t="s">
        <v>2</v>
      </c>
      <c r="C20" s="42">
        <v>7300</v>
      </c>
      <c r="D20" s="42">
        <v>1819.7</v>
      </c>
      <c r="E20" s="42">
        <v>1819.7</v>
      </c>
      <c r="F20" s="28"/>
    </row>
    <row r="21" spans="1:10">
      <c r="A21" s="10" t="s">
        <v>4</v>
      </c>
      <c r="B21" s="11" t="s">
        <v>3</v>
      </c>
      <c r="C21" s="25">
        <v>6</v>
      </c>
      <c r="D21" s="25">
        <v>6</v>
      </c>
      <c r="E21" s="25">
        <v>6</v>
      </c>
    </row>
    <row r="22" spans="1:10" ht="21.95" customHeight="1">
      <c r="A22" s="10" t="s">
        <v>22</v>
      </c>
      <c r="B22" s="6" t="s">
        <v>23</v>
      </c>
      <c r="C22" s="26">
        <f>C20/C21/12*1000</f>
        <v>101388.88888888891</v>
      </c>
      <c r="D22" s="26">
        <f>D20*1000/3/D21</f>
        <v>101094.44444444444</v>
      </c>
      <c r="E22" s="26">
        <f>E20*1000/3/E21</f>
        <v>101094.44444444444</v>
      </c>
    </row>
    <row r="23" spans="1:10" ht="39">
      <c r="A23" s="14" t="s">
        <v>21</v>
      </c>
      <c r="B23" s="6" t="s">
        <v>2</v>
      </c>
      <c r="C23" s="42">
        <v>800</v>
      </c>
      <c r="D23" s="42">
        <v>180</v>
      </c>
      <c r="E23" s="42">
        <v>180</v>
      </c>
    </row>
    <row r="24" spans="1:10">
      <c r="A24" s="10" t="s">
        <v>4</v>
      </c>
      <c r="B24" s="11" t="s">
        <v>3</v>
      </c>
      <c r="C24" s="25">
        <v>1</v>
      </c>
      <c r="D24" s="25">
        <v>1</v>
      </c>
      <c r="E24" s="25">
        <v>1</v>
      </c>
    </row>
    <row r="25" spans="1:10" ht="21.95" customHeight="1">
      <c r="A25" s="10" t="s">
        <v>22</v>
      </c>
      <c r="B25" s="6" t="s">
        <v>23</v>
      </c>
      <c r="C25" s="26">
        <f>C23/C24/12*1000</f>
        <v>66666.666666666672</v>
      </c>
      <c r="D25" s="26">
        <f>D23*1000/3/D24</f>
        <v>60000</v>
      </c>
      <c r="E25" s="26">
        <f>E23*1000/3/E24</f>
        <v>60000</v>
      </c>
    </row>
    <row r="26" spans="1:10" ht="25.5">
      <c r="A26" s="7" t="s">
        <v>19</v>
      </c>
      <c r="B26" s="6" t="s">
        <v>2</v>
      </c>
      <c r="C26" s="42">
        <v>8600</v>
      </c>
      <c r="D26" s="42">
        <v>1991.5</v>
      </c>
      <c r="E26" s="42">
        <v>1991.5</v>
      </c>
    </row>
    <row r="27" spans="1:10">
      <c r="A27" s="10" t="s">
        <v>4</v>
      </c>
      <c r="B27" s="11" t="s">
        <v>3</v>
      </c>
      <c r="C27" s="25">
        <v>13</v>
      </c>
      <c r="D27" s="25">
        <v>13</v>
      </c>
      <c r="E27" s="25">
        <v>13</v>
      </c>
    </row>
    <row r="28" spans="1:10" ht="21.95" customHeight="1">
      <c r="A28" s="10" t="s">
        <v>22</v>
      </c>
      <c r="B28" s="6" t="s">
        <v>23</v>
      </c>
      <c r="C28" s="26">
        <f>C26/C27/12*1000</f>
        <v>55128.205128205132</v>
      </c>
      <c r="D28" s="26">
        <f>D26*1000/3/D27</f>
        <v>51064.10256410257</v>
      </c>
      <c r="E28" s="26">
        <f>E26*1000/3/E27</f>
        <v>51064.10256410257</v>
      </c>
    </row>
    <row r="29" spans="1:10" ht="25.5">
      <c r="A29" s="5" t="s">
        <v>5</v>
      </c>
      <c r="B29" s="6" t="s">
        <v>2</v>
      </c>
      <c r="C29" s="26">
        <v>1800</v>
      </c>
      <c r="D29" s="26">
        <v>421</v>
      </c>
      <c r="E29" s="26">
        <v>421</v>
      </c>
      <c r="F29" s="41" t="s">
        <v>33</v>
      </c>
      <c r="G29" s="41" t="s">
        <v>38</v>
      </c>
      <c r="H29" s="41" t="s">
        <v>36</v>
      </c>
      <c r="I29" s="43" t="s">
        <v>34</v>
      </c>
      <c r="J29" s="43" t="s">
        <v>37</v>
      </c>
    </row>
    <row r="30" spans="1:10" ht="36.75">
      <c r="A30" s="12" t="s">
        <v>6</v>
      </c>
      <c r="B30" s="6" t="s">
        <v>2</v>
      </c>
      <c r="C30" s="26">
        <v>7062</v>
      </c>
      <c r="D30" s="26">
        <v>1313.3</v>
      </c>
      <c r="E30" s="26">
        <v>1313.3</v>
      </c>
      <c r="F30" s="44">
        <v>34.799999999999997</v>
      </c>
      <c r="G30" s="45">
        <v>30.3</v>
      </c>
      <c r="H30" s="45">
        <v>1248.2</v>
      </c>
      <c r="I30" s="43"/>
      <c r="J30" s="43"/>
    </row>
    <row r="31" spans="1:10" ht="25.5">
      <c r="A31" s="12" t="s">
        <v>7</v>
      </c>
      <c r="B31" s="6" t="s">
        <v>2</v>
      </c>
      <c r="C31" s="26">
        <v>0</v>
      </c>
      <c r="D31" s="26">
        <f t="shared" si="1"/>
        <v>0</v>
      </c>
      <c r="E31" s="26">
        <v>0</v>
      </c>
    </row>
    <row r="32" spans="1:10" ht="36.75">
      <c r="A32" s="12" t="s">
        <v>8</v>
      </c>
      <c r="B32" s="6" t="s">
        <v>2</v>
      </c>
      <c r="C32" s="26">
        <v>330</v>
      </c>
      <c r="D32" s="26">
        <v>0</v>
      </c>
      <c r="E32" s="26">
        <v>0</v>
      </c>
    </row>
    <row r="33" spans="1:6" ht="38.25" customHeight="1">
      <c r="A33" s="12" t="s">
        <v>9</v>
      </c>
      <c r="B33" s="6" t="s">
        <v>2</v>
      </c>
      <c r="C33" s="26">
        <v>1805</v>
      </c>
      <c r="D33" s="26">
        <v>144.5</v>
      </c>
      <c r="E33" s="26">
        <v>144.5</v>
      </c>
      <c r="F33" s="28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J33"/>
  <sheetViews>
    <sheetView tabSelected="1" topLeftCell="A11" workbookViewId="0">
      <selection activeCell="G10" sqref="G10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30" customWidth="1"/>
    <col min="5" max="5" width="14" style="30" customWidth="1"/>
    <col min="6" max="6" width="12" style="28" customWidth="1"/>
    <col min="7" max="7" width="12" style="2" customWidth="1"/>
    <col min="8" max="16384" width="9.140625" style="2"/>
  </cols>
  <sheetData>
    <row r="1" spans="1:7">
      <c r="A1" s="46" t="s">
        <v>12</v>
      </c>
      <c r="B1" s="46"/>
      <c r="C1" s="46"/>
      <c r="D1" s="46"/>
      <c r="E1" s="46"/>
    </row>
    <row r="2" spans="1:7">
      <c r="A2" s="46" t="s">
        <v>35</v>
      </c>
      <c r="B2" s="46"/>
      <c r="C2" s="46"/>
      <c r="D2" s="46"/>
      <c r="E2" s="46"/>
    </row>
    <row r="3" spans="1:7">
      <c r="A3" s="1"/>
    </row>
    <row r="4" spans="1:7" ht="42.75" customHeight="1">
      <c r="A4" s="52" t="s">
        <v>31</v>
      </c>
      <c r="B4" s="52"/>
      <c r="C4" s="52"/>
      <c r="D4" s="52"/>
      <c r="E4" s="52"/>
    </row>
    <row r="5" spans="1:7" ht="15.75" customHeight="1">
      <c r="A5" s="48" t="s">
        <v>13</v>
      </c>
      <c r="B5" s="48"/>
      <c r="C5" s="48"/>
      <c r="D5" s="48"/>
      <c r="E5" s="48"/>
    </row>
    <row r="6" spans="1:7">
      <c r="A6" s="4"/>
    </row>
    <row r="7" spans="1:7">
      <c r="A7" s="13" t="s">
        <v>14</v>
      </c>
    </row>
    <row r="8" spans="1:7">
      <c r="A8" s="1"/>
    </row>
    <row r="9" spans="1:7">
      <c r="A9" s="49" t="s">
        <v>24</v>
      </c>
      <c r="B9" s="53" t="s">
        <v>15</v>
      </c>
      <c r="C9" s="51" t="s">
        <v>41</v>
      </c>
      <c r="D9" s="51"/>
      <c r="E9" s="51"/>
    </row>
    <row r="10" spans="1:7" ht="40.5">
      <c r="A10" s="49"/>
      <c r="B10" s="53"/>
      <c r="C10" s="31" t="s">
        <v>16</v>
      </c>
      <c r="D10" s="31" t="s">
        <v>17</v>
      </c>
      <c r="E10" s="32" t="s">
        <v>11</v>
      </c>
    </row>
    <row r="11" spans="1:7">
      <c r="A11" s="5" t="s">
        <v>18</v>
      </c>
      <c r="B11" s="6" t="s">
        <v>10</v>
      </c>
      <c r="C11" s="40">
        <v>63</v>
      </c>
      <c r="D11" s="40">
        <v>63</v>
      </c>
      <c r="E11" s="40">
        <v>63</v>
      </c>
    </row>
    <row r="12" spans="1:7" ht="25.5">
      <c r="A12" s="10" t="s">
        <v>20</v>
      </c>
      <c r="B12" s="6" t="s">
        <v>2</v>
      </c>
      <c r="C12" s="26">
        <f>(C13-C32)/C11</f>
        <v>1340.7460317460318</v>
      </c>
      <c r="D12" s="26">
        <f t="shared" ref="D12:E12" si="0">(D13-D32)/D11</f>
        <v>291.84126984126982</v>
      </c>
      <c r="E12" s="26">
        <f t="shared" si="0"/>
        <v>291.84126984126982</v>
      </c>
    </row>
    <row r="13" spans="1:7" ht="25.5">
      <c r="A13" s="5" t="s">
        <v>42</v>
      </c>
      <c r="B13" s="6" t="s">
        <v>2</v>
      </c>
      <c r="C13" s="40">
        <f>C15+C29+C30+C31+C32+C33</f>
        <v>85227</v>
      </c>
      <c r="D13" s="40">
        <f>D15+D29+D30+D31+D32+D33</f>
        <v>18386</v>
      </c>
      <c r="E13" s="40">
        <f>E15+E29+E30+E31+E32+E33</f>
        <v>18386</v>
      </c>
    </row>
    <row r="14" spans="1:7">
      <c r="A14" s="8" t="s">
        <v>0</v>
      </c>
      <c r="B14" s="9"/>
      <c r="C14" s="26"/>
      <c r="D14" s="26">
        <f t="shared" ref="D14" si="1">C14</f>
        <v>0</v>
      </c>
      <c r="E14" s="26"/>
      <c r="G14" s="15"/>
    </row>
    <row r="15" spans="1:7" ht="25.5">
      <c r="A15" s="5" t="s">
        <v>43</v>
      </c>
      <c r="B15" s="6" t="s">
        <v>2</v>
      </c>
      <c r="C15" s="40">
        <f>C17+C20+C23+C26</f>
        <v>56800</v>
      </c>
      <c r="D15" s="40">
        <f>D17+D20+D23+D26</f>
        <v>13731.8</v>
      </c>
      <c r="E15" s="40">
        <f t="shared" ref="E15" si="2">E17+E20+E23+E26</f>
        <v>13731.8</v>
      </c>
    </row>
    <row r="16" spans="1:7">
      <c r="A16" s="8" t="s">
        <v>1</v>
      </c>
      <c r="B16" s="9"/>
      <c r="C16" s="26"/>
      <c r="D16" s="26"/>
      <c r="E16" s="26"/>
    </row>
    <row r="17" spans="1:10" s="18" customFormat="1" ht="25.5">
      <c r="A17" s="20" t="s">
        <v>25</v>
      </c>
      <c r="B17" s="17" t="s">
        <v>2</v>
      </c>
      <c r="C17" s="40">
        <v>4500</v>
      </c>
      <c r="D17" s="40">
        <v>1080.4000000000001</v>
      </c>
      <c r="E17" s="40">
        <v>1080.4000000000001</v>
      </c>
      <c r="F17" s="28"/>
    </row>
    <row r="18" spans="1:10" s="18" customFormat="1">
      <c r="A18" s="21" t="s">
        <v>4</v>
      </c>
      <c r="B18" s="22" t="s">
        <v>3</v>
      </c>
      <c r="C18" s="26">
        <v>3</v>
      </c>
      <c r="D18" s="26">
        <v>3</v>
      </c>
      <c r="E18" s="26">
        <v>3</v>
      </c>
      <c r="F18" s="28"/>
    </row>
    <row r="19" spans="1:10" s="18" customFormat="1" ht="21.95" customHeight="1">
      <c r="A19" s="21" t="s">
        <v>22</v>
      </c>
      <c r="B19" s="17" t="s">
        <v>23</v>
      </c>
      <c r="C19" s="26">
        <f>C17/C18/12*1000</f>
        <v>125000</v>
      </c>
      <c r="D19" s="26">
        <f>D17*1000/3/D18</f>
        <v>120044.44444444444</v>
      </c>
      <c r="E19" s="26">
        <f>E17*1000/3/E18</f>
        <v>120044.44444444444</v>
      </c>
      <c r="F19" s="28" t="s">
        <v>27</v>
      </c>
    </row>
    <row r="20" spans="1:10" s="18" customFormat="1" ht="25.5">
      <c r="A20" s="20" t="s">
        <v>26</v>
      </c>
      <c r="B20" s="17" t="s">
        <v>2</v>
      </c>
      <c r="C20" s="40">
        <v>37100</v>
      </c>
      <c r="D20" s="40">
        <v>9159.6</v>
      </c>
      <c r="E20" s="40">
        <v>9159.6</v>
      </c>
      <c r="F20" s="37"/>
    </row>
    <row r="21" spans="1:10" s="18" customFormat="1">
      <c r="A21" s="21" t="s">
        <v>4</v>
      </c>
      <c r="B21" s="22" t="s">
        <v>3</v>
      </c>
      <c r="C21" s="26">
        <v>21</v>
      </c>
      <c r="D21" s="26">
        <v>21</v>
      </c>
      <c r="E21" s="26">
        <v>21</v>
      </c>
      <c r="F21" s="38"/>
    </row>
    <row r="22" spans="1:10" s="18" customFormat="1" ht="21.95" customHeight="1">
      <c r="A22" s="21" t="s">
        <v>22</v>
      </c>
      <c r="B22" s="17" t="s">
        <v>23</v>
      </c>
      <c r="C22" s="26">
        <f>C20/C21/12*1000</f>
        <v>147222.22222222222</v>
      </c>
      <c r="D22" s="26">
        <f>D20*1000/3/D21</f>
        <v>145390.47619047618</v>
      </c>
      <c r="E22" s="26">
        <f>E20*1000/3/E21</f>
        <v>145390.47619047618</v>
      </c>
      <c r="F22" s="39"/>
    </row>
    <row r="23" spans="1:10" ht="39">
      <c r="A23" s="14" t="s">
        <v>21</v>
      </c>
      <c r="B23" s="6" t="s">
        <v>2</v>
      </c>
      <c r="C23" s="40">
        <v>2900</v>
      </c>
      <c r="D23" s="40">
        <v>626.4</v>
      </c>
      <c r="E23" s="40">
        <v>626.4</v>
      </c>
      <c r="F23" s="38"/>
    </row>
    <row r="24" spans="1:10">
      <c r="A24" s="10" t="s">
        <v>4</v>
      </c>
      <c r="B24" s="11" t="s">
        <v>3</v>
      </c>
      <c r="C24" s="26">
        <v>4</v>
      </c>
      <c r="D24" s="26">
        <v>4</v>
      </c>
      <c r="E24" s="26">
        <v>4</v>
      </c>
      <c r="F24" s="37"/>
    </row>
    <row r="25" spans="1:10" ht="21.95" customHeight="1">
      <c r="A25" s="10" t="s">
        <v>22</v>
      </c>
      <c r="B25" s="6" t="s">
        <v>23</v>
      </c>
      <c r="C25" s="26">
        <f>C23/C24/12*1000</f>
        <v>60416.666666666664</v>
      </c>
      <c r="D25" s="26">
        <f>D23*1000/3/D24</f>
        <v>52200</v>
      </c>
      <c r="E25" s="26">
        <f>E23*1000/3/E24</f>
        <v>52200</v>
      </c>
    </row>
    <row r="26" spans="1:10" ht="25.5">
      <c r="A26" s="7" t="s">
        <v>19</v>
      </c>
      <c r="B26" s="6" t="s">
        <v>2</v>
      </c>
      <c r="C26" s="40">
        <v>12300</v>
      </c>
      <c r="D26" s="40">
        <v>2865.4</v>
      </c>
      <c r="E26" s="40">
        <v>2865.4</v>
      </c>
    </row>
    <row r="27" spans="1:10">
      <c r="A27" s="10" t="s">
        <v>4</v>
      </c>
      <c r="B27" s="11" t="s">
        <v>3</v>
      </c>
      <c r="C27" s="26">
        <v>17</v>
      </c>
      <c r="D27" s="26">
        <v>17</v>
      </c>
      <c r="E27" s="26">
        <v>17</v>
      </c>
    </row>
    <row r="28" spans="1:10" ht="21.95" customHeight="1">
      <c r="A28" s="10" t="s">
        <v>22</v>
      </c>
      <c r="B28" s="6" t="s">
        <v>23</v>
      </c>
      <c r="C28" s="26">
        <f>C26/C27/12*1000</f>
        <v>60294.117647058818</v>
      </c>
      <c r="D28" s="26">
        <f>D26*1000/3/D27</f>
        <v>56184.313725490196</v>
      </c>
      <c r="E28" s="26">
        <f>E26*1000/3/E27</f>
        <v>56184.313725490196</v>
      </c>
    </row>
    <row r="29" spans="1:10" ht="25.5">
      <c r="A29" s="5" t="s">
        <v>5</v>
      </c>
      <c r="B29" s="6" t="s">
        <v>2</v>
      </c>
      <c r="C29" s="40">
        <v>6000</v>
      </c>
      <c r="D29" s="40">
        <v>1461.1</v>
      </c>
      <c r="E29" s="40">
        <v>1461.1</v>
      </c>
      <c r="F29" s="41" t="s">
        <v>33</v>
      </c>
      <c r="G29" s="41" t="s">
        <v>38</v>
      </c>
      <c r="H29" s="41" t="s">
        <v>36</v>
      </c>
      <c r="I29" s="43" t="s">
        <v>34</v>
      </c>
      <c r="J29" s="43" t="s">
        <v>37</v>
      </c>
    </row>
    <row r="30" spans="1:10" ht="36.75">
      <c r="A30" s="12" t="s">
        <v>6</v>
      </c>
      <c r="B30" s="6" t="s">
        <v>2</v>
      </c>
      <c r="C30" s="40">
        <v>17467</v>
      </c>
      <c r="D30" s="40">
        <v>2992</v>
      </c>
      <c r="E30" s="40">
        <v>2992</v>
      </c>
      <c r="F30" s="41">
        <v>50.2</v>
      </c>
      <c r="G30" s="43">
        <v>504.1</v>
      </c>
      <c r="H30" s="43">
        <v>2418.9</v>
      </c>
      <c r="I30" s="43"/>
      <c r="J30" s="43">
        <v>18.8</v>
      </c>
    </row>
    <row r="31" spans="1:10" ht="25.5">
      <c r="A31" s="12" t="s">
        <v>7</v>
      </c>
      <c r="B31" s="6" t="s">
        <v>2</v>
      </c>
      <c r="C31" s="26">
        <v>300</v>
      </c>
      <c r="D31" s="26">
        <v>0</v>
      </c>
      <c r="E31" s="26">
        <v>0</v>
      </c>
    </row>
    <row r="32" spans="1:10" ht="36.75">
      <c r="A32" s="12" t="s">
        <v>8</v>
      </c>
      <c r="B32" s="6" t="s">
        <v>2</v>
      </c>
      <c r="C32" s="26">
        <v>760</v>
      </c>
      <c r="D32" s="26">
        <v>0</v>
      </c>
      <c r="E32" s="26">
        <v>0</v>
      </c>
    </row>
    <row r="33" spans="1:5" ht="38.25" customHeight="1">
      <c r="A33" s="12" t="s">
        <v>9</v>
      </c>
      <c r="B33" s="6" t="s">
        <v>2</v>
      </c>
      <c r="C33" s="26">
        <v>3900</v>
      </c>
      <c r="D33" s="26">
        <v>201.1</v>
      </c>
      <c r="E33" s="26">
        <v>201.1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</vt:lpstr>
      <vt:lpstr>СШ Серикова</vt:lpstr>
      <vt:lpstr>речная</vt:lpstr>
      <vt:lpstr>орловка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2020-07-22T07:35:27Z</dcterms:modified>
</cp:coreProperties>
</file>