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5" windowHeight="10905" activeTab="1"/>
  </bookViews>
  <sheets>
    <sheet name="Свод" sheetId="48" r:id="rId1"/>
    <sheet name="орловка" sheetId="22" r:id="rId2"/>
    <sheet name="Лист1" sheetId="4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2" l="1"/>
  <c r="D28" i="22"/>
  <c r="E25" i="22"/>
  <c r="D25" i="22"/>
  <c r="E22" i="22"/>
  <c r="D22" i="22"/>
  <c r="E19" i="22"/>
  <c r="D19" i="22"/>
  <c r="F15" i="22" l="1"/>
  <c r="D33" i="48" l="1"/>
  <c r="E33" i="48"/>
  <c r="D32" i="48"/>
  <c r="E32" i="48"/>
  <c r="E31" i="48"/>
  <c r="D30" i="48"/>
  <c r="E30" i="48"/>
  <c r="D29" i="48"/>
  <c r="E29" i="48"/>
  <c r="D27" i="48"/>
  <c r="E27" i="48"/>
  <c r="D26" i="48"/>
  <c r="E26" i="48"/>
  <c r="D24" i="48"/>
  <c r="E24" i="48"/>
  <c r="D23" i="48"/>
  <c r="E23" i="48"/>
  <c r="D21" i="48"/>
  <c r="E21" i="48"/>
  <c r="D20" i="48"/>
  <c r="E20" i="48"/>
  <c r="E18" i="48"/>
  <c r="D17" i="48"/>
  <c r="E17" i="48"/>
  <c r="D11" i="48"/>
  <c r="E11" i="48"/>
  <c r="C14" i="48"/>
  <c r="C16" i="48"/>
  <c r="C17" i="48"/>
  <c r="C18" i="48"/>
  <c r="C20" i="48"/>
  <c r="C21" i="48"/>
  <c r="C23" i="48"/>
  <c r="C24" i="48"/>
  <c r="C26" i="48"/>
  <c r="C27" i="48"/>
  <c r="C29" i="48"/>
  <c r="C30" i="48"/>
  <c r="C31" i="48"/>
  <c r="C32" i="48"/>
  <c r="C33" i="48"/>
  <c r="C11" i="48"/>
  <c r="D15" i="22"/>
  <c r="D13" i="22" s="1"/>
  <c r="D28" i="48" l="1"/>
  <c r="D22" i="48"/>
  <c r="D25" i="48"/>
  <c r="E22" i="48"/>
  <c r="E19" i="48"/>
  <c r="E25" i="48"/>
  <c r="E28" i="48"/>
  <c r="C28" i="22" l="1"/>
  <c r="C25" i="22"/>
  <c r="C22" i="22"/>
  <c r="C19" i="22"/>
  <c r="E15" i="22"/>
  <c r="C15" i="22"/>
  <c r="C15" i="48" l="1"/>
  <c r="D15" i="48" l="1"/>
  <c r="C13" i="22" l="1"/>
  <c r="C28" i="48"/>
  <c r="C25" i="48"/>
  <c r="C22" i="48"/>
  <c r="C19" i="48"/>
  <c r="C12" i="22" l="1"/>
  <c r="E13" i="22" l="1"/>
  <c r="E12" i="22" s="1"/>
  <c r="D14" i="22"/>
  <c r="D18" i="48"/>
  <c r="D19" i="48" s="1"/>
  <c r="D13" i="48" l="1"/>
  <c r="D31" i="48"/>
  <c r="D12" i="22"/>
  <c r="C13" i="48" l="1"/>
  <c r="C12" i="48" l="1"/>
  <c r="D12" i="48" l="1"/>
  <c r="E13" i="48" l="1"/>
  <c r="E15" i="48"/>
  <c r="E12" i="48" l="1"/>
</calcChain>
</file>

<file path=xl/sharedStrings.xml><?xml version="1.0" encoding="utf-8"?>
<sst xmlns="http://schemas.openxmlformats.org/spreadsheetml/2006/main" count="121" uniqueCount="47">
  <si>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</si>
  <si>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</si>
  <si>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</si>
  <si>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</si>
  <si>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</si>
  <si>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</si>
  <si>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</si>
  <si>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</si>
  <si>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</si>
  <si>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</si>
  <si>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</si>
  <si>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</si>
  <si>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</si>
  <si>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</si>
  <si>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</si>
  <si>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</si>
  <si>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</si>
  <si>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</si>
  <si>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</si>
  <si>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</si>
  <si>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</si>
  <si>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</si>
  <si>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</si>
  <si>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</si>
  <si>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</si>
  <si>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</si>
  <si>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</si>
  <si>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</si>
  <si>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КГУ "Средняя школа №1 города Есиль отдела образования Есильского района"</t>
  </si>
  <si>
    <t>КГУ "Орловская средняя школа отдела образования Есильского района Акмолинской области»</t>
  </si>
  <si>
    <t>2020год</t>
  </si>
  <si>
    <t>связь</t>
  </si>
  <si>
    <t>канализ.</t>
  </si>
  <si>
    <t>отопл.</t>
  </si>
  <si>
    <t>вода</t>
  </si>
  <si>
    <t>эл/энергия</t>
  </si>
  <si>
    <t>2020 год</t>
  </si>
  <si>
    <t xml:space="preserve">3. Фонд заработной платы             </t>
  </si>
  <si>
    <t xml:space="preserve">2. Всего расходы, тыс.тенге             </t>
  </si>
  <si>
    <t>по состоянию на "1" июля 2020г.</t>
  </si>
  <si>
    <t>2кв.</t>
  </si>
  <si>
    <t>1кв.</t>
  </si>
  <si>
    <t>3кв.</t>
  </si>
  <si>
    <t>по состоянию на "1" октября 2020г.</t>
  </si>
  <si>
    <t>в т.ч.3кв.</t>
  </si>
  <si>
    <t>3. Фонд заработной платы              56800 / 44210,3</t>
  </si>
  <si>
    <t>2. Всего расходы, тыс.тенге     85227 / 58714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</si>
</sst>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8" fillId="0" borderId="0" xfId="0" applyFont="1"/>
    <xf numFmtId="164" fontId="1" fillId="3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0" xfId="0" applyFont="1" applyFill="1"/>
    <xf numFmtId="0" fontId="7" fillId="4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33"/>
  <sheetViews>
    <sheetView workbookViewId="0">
      <selection activeCell="H6" sqref="H6:H7"/>
    </sheetView>
  </sheetViews>
  <sheetFormatPr defaultColWidth="9.140625" defaultRowHeight="20.25" x14ac:dyDescent="0.3"/>
  <cols>
    <col min="1" max="1" width="69.42578125" style="2" customWidth="1"/>
    <col min="2" max="2" width="9.140625" style="27"/>
    <col min="3" max="3" width="16.5703125" style="28" customWidth="1"/>
    <col min="4" max="4" width="13.85546875" style="28" customWidth="1"/>
    <col min="5" max="5" width="13.28515625" style="28" customWidth="1"/>
    <col min="6" max="16384" width="9.140625" style="2"/>
  </cols>
  <sheetData>
    <row r="1" spans="1:5" x14ac:dyDescent="0.3">
      <c r="A1" s="45" t="s">
        <v>12</v>
      </c>
      <c r="B1" s="45"/>
      <c r="C1" s="45"/>
      <c r="D1" s="45"/>
      <c r="E1" s="45"/>
    </row>
    <row r="2" spans="1:5" x14ac:dyDescent="0.3">
      <c r="A2" s="45" t="s">
        <v>39</v>
      </c>
      <c r="B2" s="45"/>
      <c r="C2" s="45"/>
      <c r="D2" s="45"/>
      <c r="E2" s="45"/>
    </row>
    <row r="3" spans="1:5" x14ac:dyDescent="0.3">
      <c r="A3" s="1"/>
    </row>
    <row r="4" spans="1:5" x14ac:dyDescent="0.3">
      <c r="A4" s="46" t="s">
        <v>28</v>
      </c>
      <c r="B4" s="46"/>
      <c r="C4" s="46"/>
      <c r="D4" s="46"/>
      <c r="E4" s="46"/>
    </row>
    <row r="5" spans="1:5" ht="15.75" customHeight="1" x14ac:dyDescent="0.3">
      <c r="A5" s="47" t="s">
        <v>13</v>
      </c>
      <c r="B5" s="47"/>
      <c r="C5" s="47"/>
      <c r="D5" s="47"/>
      <c r="E5" s="47"/>
    </row>
    <row r="6" spans="1:5" x14ac:dyDescent="0.3">
      <c r="A6" s="4"/>
    </row>
    <row r="7" spans="1:5" x14ac:dyDescent="0.3">
      <c r="A7" s="13" t="s">
        <v>14</v>
      </c>
    </row>
    <row r="8" spans="1:5" x14ac:dyDescent="0.3">
      <c r="A8" s="1"/>
    </row>
    <row r="9" spans="1:5" x14ac:dyDescent="0.3">
      <c r="A9" s="48" t="s">
        <v>24</v>
      </c>
      <c r="B9" s="49" t="s">
        <v>15</v>
      </c>
      <c r="C9" s="50" t="s">
        <v>30</v>
      </c>
      <c r="D9" s="50"/>
      <c r="E9" s="50"/>
    </row>
    <row r="10" spans="1:5" ht="40.5" x14ac:dyDescent="0.3">
      <c r="A10" s="48"/>
      <c r="B10" s="49"/>
      <c r="C10" s="29" t="s">
        <v>16</v>
      </c>
      <c r="D10" s="29" t="s">
        <v>17</v>
      </c>
      <c r="E10" s="30" t="s">
        <v>11</v>
      </c>
    </row>
    <row r="11" spans="1:5" x14ac:dyDescent="0.3">
      <c r="A11" s="5" t="s">
        <v>18</v>
      </c>
      <c r="B11" s="31" t="s">
        <v>10</v>
      </c>
      <c r="C11" s="25" t="e">
        <f>#REF!+#REF!+#REF!+#REF!+#REF!+#REF!+#REF!+#REF!+#REF!+#REF!+#REF!+#REF!+#REF!+орловка!C11+#REF!+#REF!+#REF!+#REF!+#REF!+#REF!+#REF!+#REF!+#REF!+#REF!+#REF!+#REF!+#REF!+#REF!+#REF!</f>
        <v>#REF!</v>
      </c>
      <c r="D11" s="25" t="e">
        <f>#REF!+#REF!+#REF!+#REF!+#REF!+#REF!+#REF!+#REF!+#REF!+#REF!+#REF!+#REF!+#REF!+орловка!D11+#REF!+#REF!+#REF!+#REF!+#REF!+#REF!+#REF!+#REF!+#REF!+#REF!+#REF!+#REF!+#REF!+#REF!+#REF!</f>
        <v>#REF!</v>
      </c>
      <c r="E11" s="25" t="e">
        <f>#REF!+#REF!+#REF!+#REF!+#REF!+#REF!+#REF!+#REF!+#REF!+#REF!+#REF!+#REF!+#REF!+орловка!E11+#REF!+#REF!+#REF!+#REF!+#REF!+#REF!+#REF!+#REF!+#REF!+#REF!+#REF!+#REF!+#REF!+#REF!+#REF!</f>
        <v>#REF!</v>
      </c>
    </row>
    <row r="12" spans="1:5" ht="25.5" x14ac:dyDescent="0.3">
      <c r="A12" s="10" t="s">
        <v>20</v>
      </c>
      <c r="B12" s="31" t="s">
        <v>2</v>
      </c>
      <c r="C12" s="25" t="e">
        <f>#REF!+#REF!+#REF!+#REF!+#REF!+#REF!+#REF!+#REF!+#REF!+#REF!+#REF!+#REF!+#REF!+орловка!C12+#REF!+#REF!+#REF!+#REF!+#REF!+#REF!+#REF!+#REF!+#REF!+#REF!+#REF!+#REF!+#REF!+#REF!+#REF!</f>
        <v>#REF!</v>
      </c>
      <c r="D12" s="25" t="e">
        <f>#REF!+#REF!+#REF!+#REF!+#REF!+#REF!+#REF!+#REF!+#REF!+#REF!+#REF!+#REF!+#REF!+орловка!D12+#REF!+#REF!+#REF!+#REF!+#REF!+#REF!+#REF!+#REF!+#REF!+#REF!+#REF!+#REF!+#REF!+#REF!+#REF!</f>
        <v>#REF!</v>
      </c>
      <c r="E12" s="25" t="e">
        <f>#REF!+#REF!+#REF!+#REF!+#REF!+#REF!+#REF!+#REF!+#REF!+#REF!+#REF!+#REF!+#REF!+орловка!E12+#REF!+#REF!+#REF!+#REF!+#REF!+#REF!+#REF!+#REF!+#REF!+#REF!+#REF!+#REF!+#REF!+#REF!+#REF!</f>
        <v>#REF!</v>
      </c>
    </row>
    <row r="13" spans="1:5" ht="25.5" x14ac:dyDescent="0.3">
      <c r="A13" s="5" t="s">
        <v>38</v>
      </c>
      <c r="B13" s="31" t="s">
        <v>2</v>
      </c>
      <c r="C13" s="25" t="e">
        <f>#REF!+#REF!+#REF!+#REF!+#REF!+#REF!+#REF!+#REF!+#REF!+#REF!+#REF!+#REF!+#REF!+орловка!C13+#REF!+#REF!+#REF!+#REF!+#REF!+#REF!+#REF!+#REF!+#REF!+#REF!+#REF!+#REF!+#REF!+#REF!+#REF!</f>
        <v>#REF!</v>
      </c>
      <c r="D13" s="25" t="e">
        <f>#REF!+#REF!+#REF!+#REF!+#REF!+#REF!+#REF!+#REF!+#REF!+#REF!+#REF!+#REF!+#REF!+орловка!D13+#REF!+#REF!+#REF!+#REF!+#REF!+#REF!+#REF!+#REF!+#REF!+#REF!+#REF!+#REF!+#REF!+#REF!+#REF!</f>
        <v>#REF!</v>
      </c>
      <c r="E13" s="25" t="e">
        <f>#REF!+#REF!+#REF!+#REF!+#REF!+#REF!+#REF!+#REF!+#REF!+#REF!+#REF!+#REF!+#REF!+орловка!E13+#REF!+#REF!+#REF!+#REF!+#REF!+#REF!+#REF!+#REF!+#REF!+#REF!+#REF!+#REF!+#REF!+#REF!+#REF!</f>
        <v>#REF!</v>
      </c>
    </row>
    <row r="14" spans="1:5" x14ac:dyDescent="0.3">
      <c r="A14" s="8" t="s">
        <v>0</v>
      </c>
      <c r="B14" s="32"/>
      <c r="C14" s="25" t="e">
        <f>#REF!+#REF!+#REF!+#REF!+#REF!+#REF!+#REF!+#REF!+#REF!+#REF!+#REF!+#REF!+#REF!+орловка!C14+#REF!+#REF!+#REF!+#REF!+#REF!+#REF!+#REF!+#REF!+#REF!+#REF!+#REF!+#REF!+#REF!+#REF!+#REF!</f>
        <v>#REF!</v>
      </c>
      <c r="D14" s="25">
        <v>0</v>
      </c>
      <c r="E14" s="25">
        <v>0</v>
      </c>
    </row>
    <row r="15" spans="1:5" s="18" customFormat="1" ht="25.5" x14ac:dyDescent="0.3">
      <c r="A15" s="16" t="s">
        <v>37</v>
      </c>
      <c r="B15" s="31" t="s">
        <v>2</v>
      </c>
      <c r="C15" s="25" t="e">
        <f>#REF!+#REF!+#REF!+#REF!+#REF!+#REF!+#REF!+#REF!+#REF!+#REF!+#REF!+#REF!+#REF!+орловка!C15+#REF!+#REF!+#REF!+#REF!+#REF!+#REF!+#REF!+#REF!+#REF!+#REF!+#REF!+#REF!+#REF!+#REF!+#REF!</f>
        <v>#REF!</v>
      </c>
      <c r="D15" s="25" t="e">
        <f>#REF!+#REF!+#REF!+#REF!+#REF!+#REF!+#REF!+#REF!+#REF!+#REF!+#REF!+#REF!+#REF!+орловка!D15+#REF!+#REF!+#REF!+#REF!+#REF!+#REF!+#REF!+#REF!+#REF!+#REF!+#REF!+#REF!+#REF!+#REF!+#REF!</f>
        <v>#REF!</v>
      </c>
      <c r="E15" s="25" t="e">
        <f>#REF!+#REF!+#REF!+#REF!+#REF!+#REF!+#REF!+#REF!+#REF!+#REF!+#REF!+#REF!+#REF!+орловка!E15+#REF!+#REF!+#REF!+#REF!+#REF!+#REF!+#REF!+#REF!+#REF!+#REF!+#REF!+#REF!+#REF!+#REF!+#REF!</f>
        <v>#REF!</v>
      </c>
    </row>
    <row r="16" spans="1:5" s="18" customFormat="1" x14ac:dyDescent="0.3">
      <c r="A16" s="19" t="s">
        <v>1</v>
      </c>
      <c r="B16" s="32"/>
      <c r="C16" s="25" t="e">
        <f>#REF!+#REF!+#REF!+#REF!+#REF!+#REF!+#REF!+#REF!+#REF!+#REF!+#REF!+#REF!+#REF!+орловка!C16+#REF!+#REF!+#REF!+#REF!+#REF!+#REF!+#REF!+#REF!+#REF!+#REF!+#REF!+#REF!+#REF!+#REF!+#REF!</f>
        <v>#REF!</v>
      </c>
      <c r="D16" s="25">
        <v>0</v>
      </c>
      <c r="E16" s="25">
        <v>0</v>
      </c>
    </row>
    <row r="17" spans="1:5" s="18" customFormat="1" ht="25.5" x14ac:dyDescent="0.3">
      <c r="A17" s="20" t="s">
        <v>25</v>
      </c>
      <c r="B17" s="31" t="s">
        <v>2</v>
      </c>
      <c r="C17" s="25" t="e">
        <f>#REF!+#REF!+#REF!+#REF!+#REF!+#REF!+#REF!+#REF!+#REF!+#REF!+#REF!+#REF!+#REF!+орловка!C17+#REF!+#REF!+#REF!+#REF!+#REF!+#REF!+#REF!+#REF!+#REF!+#REF!+#REF!+#REF!+#REF!+#REF!+#REF!</f>
        <v>#REF!</v>
      </c>
      <c r="D17" s="25" t="e">
        <f>#REF!+#REF!+#REF!+#REF!+#REF!+#REF!+#REF!+#REF!+#REF!+#REF!+#REF!+#REF!+#REF!+орловка!D17+#REF!+#REF!+#REF!+#REF!+#REF!+#REF!+#REF!+#REF!+#REF!+#REF!+#REF!+#REF!+#REF!+#REF!+#REF!</f>
        <v>#REF!</v>
      </c>
      <c r="E17" s="25" t="e">
        <f>#REF!+#REF!+#REF!+#REF!+#REF!+#REF!+#REF!+#REF!+#REF!+#REF!+#REF!+#REF!+#REF!+орловка!E17+#REF!+#REF!+#REF!+#REF!+#REF!+#REF!+#REF!+#REF!+#REF!+#REF!+#REF!+#REF!+#REF!+#REF!+#REF!</f>
        <v>#REF!</v>
      </c>
    </row>
    <row r="18" spans="1:5" s="18" customFormat="1" x14ac:dyDescent="0.3">
      <c r="A18" s="21" t="s">
        <v>4</v>
      </c>
      <c r="B18" s="33" t="s">
        <v>3</v>
      </c>
      <c r="C18" s="25" t="e">
        <f>#REF!+#REF!+#REF!+#REF!+#REF!+#REF!+#REF!+#REF!+#REF!+#REF!+#REF!+#REF!+#REF!+орловка!C18+#REF!+#REF!+#REF!+#REF!+#REF!+#REF!+#REF!+#REF!+#REF!+#REF!+#REF!+#REF!+#REF!+#REF!+#REF!</f>
        <v>#REF!</v>
      </c>
      <c r="D18" s="25" t="e">
        <f>#REF!+#REF!+#REF!+#REF!+#REF!+#REF!+#REF!+#REF!+#REF!+#REF!+#REF!+#REF!+#REF!+орловка!D18+#REF!+#REF!+#REF!+#REF!+#REF!+#REF!+#REF!+#REF!+#REF!+#REF!+#REF!+#REF!+#REF!+#REF!+#REF!</f>
        <v>#REF!</v>
      </c>
      <c r="E18" s="25" t="e">
        <f>#REF!+#REF!+#REF!+#REF!+#REF!+#REF!+#REF!+#REF!+#REF!+#REF!+#REF!+#REF!+#REF!+орловка!E18+#REF!+#REF!+#REF!+#REF!+#REF!+#REF!+#REF!+#REF!+#REF!+#REF!+#REF!+#REF!+#REF!+#REF!+#REF!</f>
        <v>#REF!</v>
      </c>
    </row>
    <row r="19" spans="1:5" s="18" customFormat="1" ht="21.95" customHeight="1" x14ac:dyDescent="0.3">
      <c r="A19" s="21" t="s">
        <v>22</v>
      </c>
      <c r="B19" s="31" t="s">
        <v>23</v>
      </c>
      <c r="C19" s="25" t="e">
        <f>#REF!+#REF!+#REF!+#REF!+#REF!+#REF!+#REF!+#REF!+#REF!+#REF!+#REF!+#REF!+#REF!+орловка!C19+#REF!+#REF!+#REF!+#REF!+#REF!+#REF!+#REF!+#REF!+#REF!+#REF!+#REF!+#REF!+#REF!+#REF!+#REF!</f>
        <v>#REF!</v>
      </c>
      <c r="D19" s="25" t="e">
        <f>D17*1000/3/D18</f>
        <v>#REF!</v>
      </c>
      <c r="E19" s="25" t="e">
        <f>E17*1000/3/E18</f>
        <v>#REF!</v>
      </c>
    </row>
    <row r="20" spans="1:5" s="18" customFormat="1" ht="25.5" x14ac:dyDescent="0.3">
      <c r="A20" s="20" t="s">
        <v>26</v>
      </c>
      <c r="B20" s="31" t="s">
        <v>2</v>
      </c>
      <c r="C20" s="25" t="e">
        <f>#REF!+#REF!+#REF!+#REF!+#REF!+#REF!+#REF!+#REF!+#REF!+#REF!+#REF!+#REF!+#REF!+орловка!C20+#REF!+#REF!+#REF!+#REF!+#REF!+#REF!+#REF!+#REF!+#REF!+#REF!+#REF!+#REF!+#REF!+#REF!+#REF!</f>
        <v>#REF!</v>
      </c>
      <c r="D20" s="25" t="e">
        <f>#REF!+#REF!+#REF!+#REF!+#REF!+#REF!+#REF!+#REF!+#REF!+#REF!+#REF!+#REF!+#REF!+орловка!D20+#REF!+#REF!+#REF!+#REF!+#REF!+#REF!+#REF!+#REF!+#REF!+#REF!+#REF!+#REF!+#REF!+#REF!+#REF!</f>
        <v>#REF!</v>
      </c>
      <c r="E20" s="25" t="e">
        <f>#REF!+#REF!+#REF!+#REF!+#REF!+#REF!+#REF!+#REF!+#REF!+#REF!+#REF!+#REF!+#REF!+орловка!E20+#REF!+#REF!+#REF!+#REF!+#REF!+#REF!+#REF!+#REF!+#REF!+#REF!+#REF!+#REF!+#REF!+#REF!+#REF!</f>
        <v>#REF!</v>
      </c>
    </row>
    <row r="21" spans="1:5" s="18" customFormat="1" x14ac:dyDescent="0.3">
      <c r="A21" s="21" t="s">
        <v>4</v>
      </c>
      <c r="B21" s="33" t="s">
        <v>3</v>
      </c>
      <c r="C21" s="25" t="e">
        <f>#REF!+#REF!+#REF!+#REF!+#REF!+#REF!+#REF!+#REF!+#REF!+#REF!+#REF!+#REF!+#REF!+орловка!C21+#REF!+#REF!+#REF!+#REF!+#REF!+#REF!+#REF!+#REF!+#REF!+#REF!+#REF!+#REF!+#REF!+#REF!+#REF!</f>
        <v>#REF!</v>
      </c>
      <c r="D21" s="25" t="e">
        <f>#REF!+#REF!+#REF!+#REF!+#REF!+#REF!+#REF!+#REF!+#REF!+#REF!+#REF!+#REF!+#REF!+орловка!D21+#REF!+#REF!+#REF!+#REF!+#REF!+#REF!+#REF!+#REF!+#REF!+#REF!+#REF!+#REF!+#REF!+#REF!+#REF!</f>
        <v>#REF!</v>
      </c>
      <c r="E21" s="25" t="e">
        <f>#REF!+#REF!+#REF!+#REF!+#REF!+#REF!+#REF!+#REF!+#REF!+#REF!+#REF!+#REF!+#REF!+орловка!E21+#REF!+#REF!+#REF!+#REF!+#REF!+#REF!+#REF!+#REF!+#REF!+#REF!+#REF!+#REF!+#REF!+#REF!+#REF!</f>
        <v>#REF!</v>
      </c>
    </row>
    <row r="22" spans="1:5" s="18" customFormat="1" ht="21.95" customHeight="1" x14ac:dyDescent="0.3">
      <c r="A22" s="21" t="s">
        <v>22</v>
      </c>
      <c r="B22" s="31" t="s">
        <v>23</v>
      </c>
      <c r="C22" s="25" t="e">
        <f>#REF!+#REF!+#REF!+#REF!+#REF!+#REF!+#REF!+#REF!+#REF!+#REF!+#REF!+#REF!+#REF!+орловка!C22+#REF!+#REF!+#REF!+#REF!+#REF!+#REF!+#REF!+#REF!+#REF!+#REF!+#REF!+#REF!+#REF!+#REF!+#REF!</f>
        <v>#REF!</v>
      </c>
      <c r="D22" s="25" t="e">
        <f>D20*1000/3/D21</f>
        <v>#REF!</v>
      </c>
      <c r="E22" s="25" t="e">
        <f>E20*1000/3/E21</f>
        <v>#REF!</v>
      </c>
    </row>
    <row r="23" spans="1:5" s="18" customFormat="1" ht="39" x14ac:dyDescent="0.3">
      <c r="A23" s="23" t="s">
        <v>21</v>
      </c>
      <c r="B23" s="31" t="s">
        <v>2</v>
      </c>
      <c r="C23" s="25" t="e">
        <f>#REF!+#REF!+#REF!+#REF!+#REF!+#REF!+#REF!+#REF!+#REF!+#REF!+#REF!+#REF!+#REF!+орловка!C23+#REF!+#REF!+#REF!+#REF!+#REF!+#REF!+#REF!+#REF!+#REF!+#REF!+#REF!+#REF!+#REF!+#REF!+#REF!</f>
        <v>#REF!</v>
      </c>
      <c r="D23" s="25" t="e">
        <f>#REF!+#REF!+#REF!+#REF!+#REF!+#REF!+#REF!+#REF!+#REF!+#REF!+#REF!+#REF!+#REF!+орловка!D23+#REF!+#REF!+#REF!+#REF!+#REF!+#REF!+#REF!+#REF!+#REF!+#REF!+#REF!+#REF!+#REF!+#REF!+#REF!</f>
        <v>#REF!</v>
      </c>
      <c r="E23" s="25" t="e">
        <f>#REF!+#REF!+#REF!+#REF!+#REF!+#REF!+#REF!+#REF!+#REF!+#REF!+#REF!+#REF!+#REF!+орловка!E23+#REF!+#REF!+#REF!+#REF!+#REF!+#REF!+#REF!+#REF!+#REF!+#REF!+#REF!+#REF!+#REF!+#REF!+#REF!</f>
        <v>#REF!</v>
      </c>
    </row>
    <row r="24" spans="1:5" s="18" customFormat="1" x14ac:dyDescent="0.3">
      <c r="A24" s="21" t="s">
        <v>4</v>
      </c>
      <c r="B24" s="33" t="s">
        <v>3</v>
      </c>
      <c r="C24" s="25" t="e">
        <f>#REF!+#REF!+#REF!+#REF!+#REF!+#REF!+#REF!+#REF!+#REF!+#REF!+#REF!+#REF!+#REF!+орловка!C24+#REF!+#REF!+#REF!+#REF!+#REF!+#REF!+#REF!+#REF!+#REF!+#REF!+#REF!+#REF!+#REF!+#REF!+#REF!</f>
        <v>#REF!</v>
      </c>
      <c r="D24" s="25" t="e">
        <f>#REF!+#REF!+#REF!+#REF!+#REF!+#REF!+#REF!+#REF!+#REF!+#REF!+#REF!+#REF!+#REF!+орловка!D24+#REF!+#REF!+#REF!+#REF!+#REF!+#REF!+#REF!+#REF!+#REF!+#REF!+#REF!+#REF!+#REF!+#REF!+#REF!</f>
        <v>#REF!</v>
      </c>
      <c r="E24" s="25" t="e">
        <f>#REF!+#REF!+#REF!+#REF!+#REF!+#REF!+#REF!+#REF!+#REF!+#REF!+#REF!+#REF!+#REF!+орловка!E24+#REF!+#REF!+#REF!+#REF!+#REF!+#REF!+#REF!+#REF!+#REF!+#REF!+#REF!+#REF!+#REF!+#REF!+#REF!</f>
        <v>#REF!</v>
      </c>
    </row>
    <row r="25" spans="1:5" s="18" customFormat="1" ht="21.95" customHeight="1" x14ac:dyDescent="0.3">
      <c r="A25" s="21" t="s">
        <v>22</v>
      </c>
      <c r="B25" s="31" t="s">
        <v>23</v>
      </c>
      <c r="C25" s="25" t="e">
        <f>#REF!+#REF!+#REF!+#REF!+#REF!+#REF!+#REF!+#REF!+#REF!+#REF!+#REF!+#REF!+#REF!+орловка!C25+#REF!+#REF!+#REF!+#REF!+#REF!+#REF!+#REF!+#REF!+#REF!+#REF!+#REF!+#REF!+#REF!+#REF!+#REF!</f>
        <v>#REF!</v>
      </c>
      <c r="D25" s="25" t="e">
        <f>D23*1000/3/D24</f>
        <v>#REF!</v>
      </c>
      <c r="E25" s="25" t="e">
        <f>E23*1000/3/E24</f>
        <v>#REF!</v>
      </c>
    </row>
    <row r="26" spans="1:5" s="18" customFormat="1" ht="25.5" x14ac:dyDescent="0.3">
      <c r="A26" s="20" t="s">
        <v>19</v>
      </c>
      <c r="B26" s="31" t="s">
        <v>2</v>
      </c>
      <c r="C26" s="25" t="e">
        <f>#REF!+#REF!+#REF!+#REF!+#REF!+#REF!+#REF!+#REF!+#REF!+#REF!+#REF!+#REF!+#REF!+орловка!C26+#REF!+#REF!+#REF!+#REF!+#REF!+#REF!+#REF!+#REF!+#REF!+#REF!+#REF!+#REF!+#REF!+#REF!+#REF!</f>
        <v>#REF!</v>
      </c>
      <c r="D26" s="25" t="e">
        <f>#REF!+#REF!+#REF!+#REF!+#REF!+#REF!+#REF!+#REF!+#REF!+#REF!+#REF!+#REF!+#REF!+орловка!D26+#REF!+#REF!+#REF!+#REF!+#REF!+#REF!+#REF!+#REF!+#REF!+#REF!+#REF!+#REF!+#REF!+#REF!+#REF!</f>
        <v>#REF!</v>
      </c>
      <c r="E26" s="25" t="e">
        <f>#REF!+#REF!+#REF!+#REF!+#REF!+#REF!+#REF!+#REF!+#REF!+#REF!+#REF!+#REF!+#REF!+орловка!E26+#REF!+#REF!+#REF!+#REF!+#REF!+#REF!+#REF!+#REF!+#REF!+#REF!+#REF!+#REF!+#REF!+#REF!+#REF!</f>
        <v>#REF!</v>
      </c>
    </row>
    <row r="27" spans="1:5" s="18" customFormat="1" x14ac:dyDescent="0.3">
      <c r="A27" s="21" t="s">
        <v>4</v>
      </c>
      <c r="B27" s="33" t="s">
        <v>3</v>
      </c>
      <c r="C27" s="25" t="e">
        <f>#REF!+#REF!+#REF!+#REF!+#REF!+#REF!+#REF!+#REF!+#REF!+#REF!+#REF!+#REF!+#REF!+орловка!C27+#REF!+#REF!+#REF!+#REF!+#REF!+#REF!+#REF!+#REF!+#REF!+#REF!+#REF!+#REF!+#REF!+#REF!+#REF!</f>
        <v>#REF!</v>
      </c>
      <c r="D27" s="25" t="e">
        <f>#REF!+#REF!+#REF!+#REF!+#REF!+#REF!+#REF!+#REF!+#REF!+#REF!+#REF!+#REF!+#REF!+орловка!D27+#REF!+#REF!+#REF!+#REF!+#REF!+#REF!+#REF!+#REF!+#REF!+#REF!+#REF!+#REF!+#REF!+#REF!+#REF!</f>
        <v>#REF!</v>
      </c>
      <c r="E27" s="25" t="e">
        <f>#REF!+#REF!+#REF!+#REF!+#REF!+#REF!+#REF!+#REF!+#REF!+#REF!+#REF!+#REF!+#REF!+орловка!E27+#REF!+#REF!+#REF!+#REF!+#REF!+#REF!+#REF!+#REF!+#REF!+#REF!+#REF!+#REF!+#REF!+#REF!+#REF!</f>
        <v>#REF!</v>
      </c>
    </row>
    <row r="28" spans="1:5" s="18" customFormat="1" ht="21.95" customHeight="1" x14ac:dyDescent="0.3">
      <c r="A28" s="21" t="s">
        <v>22</v>
      </c>
      <c r="B28" s="31" t="s">
        <v>23</v>
      </c>
      <c r="C28" s="25" t="e">
        <f>#REF!+#REF!+#REF!+#REF!+#REF!+#REF!+#REF!+#REF!+#REF!+#REF!+#REF!+#REF!+#REF!+орловка!C28+#REF!+#REF!+#REF!+#REF!+#REF!+#REF!+#REF!+#REF!+#REF!+#REF!+#REF!+#REF!+#REF!+#REF!+#REF!</f>
        <v>#REF!</v>
      </c>
      <c r="D28" s="25" t="e">
        <f>D26/D27*1000/3</f>
        <v>#REF!</v>
      </c>
      <c r="E28" s="25" t="e">
        <f>E26/E27*1000/3</f>
        <v>#REF!</v>
      </c>
    </row>
    <row r="29" spans="1:5" s="18" customFormat="1" ht="25.5" x14ac:dyDescent="0.3">
      <c r="A29" s="16" t="s">
        <v>5</v>
      </c>
      <c r="B29" s="31" t="s">
        <v>2</v>
      </c>
      <c r="C29" s="25" t="e">
        <f>#REF!+#REF!+#REF!+#REF!+#REF!+#REF!+#REF!+#REF!+#REF!+#REF!+#REF!+#REF!+#REF!+орловка!C29+#REF!+#REF!+#REF!+#REF!+#REF!+#REF!+#REF!+#REF!+#REF!+#REF!+#REF!+#REF!+#REF!+#REF!+#REF!</f>
        <v>#REF!</v>
      </c>
      <c r="D29" s="25" t="e">
        <f>#REF!+#REF!+#REF!+#REF!+#REF!+#REF!+#REF!+#REF!+#REF!+#REF!+#REF!+#REF!+#REF!+орловка!D29+#REF!+#REF!+#REF!+#REF!+#REF!+#REF!+#REF!+#REF!+#REF!+#REF!+#REF!+#REF!+#REF!+#REF!+#REF!</f>
        <v>#REF!</v>
      </c>
      <c r="E29" s="25" t="e">
        <f>#REF!+#REF!+#REF!+#REF!+#REF!+#REF!+#REF!+#REF!+#REF!+#REF!+#REF!+#REF!+#REF!+орловка!E29+#REF!+#REF!+#REF!+#REF!+#REF!+#REF!+#REF!+#REF!+#REF!+#REF!+#REF!+#REF!+#REF!+#REF!+#REF!</f>
        <v>#REF!</v>
      </c>
    </row>
    <row r="30" spans="1:5" s="18" customFormat="1" ht="36.75" x14ac:dyDescent="0.3">
      <c r="A30" s="24" t="s">
        <v>6</v>
      </c>
      <c r="B30" s="31" t="s">
        <v>2</v>
      </c>
      <c r="C30" s="25" t="e">
        <f>#REF!+#REF!+#REF!+#REF!+#REF!+#REF!+#REF!+#REF!+#REF!+#REF!+#REF!+#REF!+#REF!+орловка!C30+#REF!+#REF!+#REF!+#REF!+#REF!+#REF!+#REF!+#REF!+#REF!+#REF!+#REF!+#REF!+#REF!+#REF!+#REF!</f>
        <v>#REF!</v>
      </c>
      <c r="D30" s="25" t="e">
        <f>#REF!+#REF!+#REF!+#REF!+#REF!+#REF!+#REF!+#REF!+#REF!+#REF!+#REF!+#REF!+#REF!+орловка!D30+#REF!+#REF!+#REF!+#REF!+#REF!+#REF!+#REF!+#REF!+#REF!+#REF!+#REF!+#REF!+#REF!+#REF!+#REF!</f>
        <v>#REF!</v>
      </c>
      <c r="E30" s="25" t="e">
        <f>#REF!+#REF!+#REF!+#REF!+#REF!+#REF!+#REF!+#REF!+#REF!+#REF!+#REF!+#REF!+#REF!+орловка!E30+#REF!+#REF!+#REF!+#REF!+#REF!+#REF!+#REF!+#REF!+#REF!+#REF!+#REF!+#REF!+#REF!+#REF!+#REF!</f>
        <v>#REF!</v>
      </c>
    </row>
    <row r="31" spans="1:5" ht="25.5" x14ac:dyDescent="0.3">
      <c r="A31" s="12" t="s">
        <v>7</v>
      </c>
      <c r="B31" s="31" t="s">
        <v>2</v>
      </c>
      <c r="C31" s="25" t="e">
        <f>#REF!+#REF!+#REF!+#REF!+#REF!+#REF!+#REF!+#REF!+#REF!+#REF!+#REF!+#REF!+#REF!+орловка!C31+#REF!+#REF!+#REF!+#REF!+#REF!+#REF!+#REF!+#REF!+#REF!+#REF!+#REF!+#REF!+#REF!+#REF!+#REF!</f>
        <v>#REF!</v>
      </c>
      <c r="D31" s="25" t="e">
        <f>#REF!+#REF!+#REF!+#REF!+#REF!+#REF!+#REF!+#REF!+#REF!+#REF!+#REF!+#REF!+#REF!+орловка!D31+#REF!+#REF!+#REF!+#REF!+#REF!+#REF!+#REF!+#REF!+#REF!+#REF!+#REF!+#REF!+#REF!+#REF!+#REF!</f>
        <v>#REF!</v>
      </c>
      <c r="E31" s="25" t="e">
        <f>#REF!+#REF!+#REF!+#REF!+#REF!+#REF!+#REF!+#REF!+#REF!+#REF!+#REF!+#REF!+#REF!+орловка!E31+#REF!+#REF!+#REF!+#REF!+#REF!+#REF!+#REF!+#REF!+#REF!+#REF!+#REF!+#REF!+#REF!+#REF!+#REF!</f>
        <v>#REF!</v>
      </c>
    </row>
    <row r="32" spans="1:5" ht="36.75" x14ac:dyDescent="0.3">
      <c r="A32" s="12" t="s">
        <v>8</v>
      </c>
      <c r="B32" s="31" t="s">
        <v>2</v>
      </c>
      <c r="C32" s="25" t="e">
        <f>#REF!+#REF!+#REF!+#REF!+#REF!+#REF!+#REF!+#REF!+#REF!+#REF!+#REF!+#REF!+#REF!+орловка!C32+#REF!+#REF!+#REF!+#REF!+#REF!+#REF!+#REF!+#REF!+#REF!+#REF!+#REF!+#REF!+#REF!+#REF!+#REF!</f>
        <v>#REF!</v>
      </c>
      <c r="D32" s="25" t="e">
        <f>#REF!+#REF!+#REF!+#REF!+#REF!+#REF!+#REF!+#REF!+#REF!+#REF!+#REF!+#REF!+#REF!+орловка!D32+#REF!+#REF!+#REF!+#REF!+#REF!+#REF!+#REF!+#REF!+#REF!+#REF!+#REF!+#REF!+#REF!+#REF!+#REF!</f>
        <v>#REF!</v>
      </c>
      <c r="E32" s="25" t="e">
        <f>#REF!+#REF!+#REF!+#REF!+#REF!+#REF!+#REF!+#REF!+#REF!+#REF!+#REF!+#REF!+#REF!+орловка!E32+#REF!+#REF!+#REF!+#REF!+#REF!+#REF!+#REF!+#REF!+#REF!+#REF!+#REF!+#REF!+#REF!+#REF!+#REF!</f>
        <v>#REF!</v>
      </c>
    </row>
    <row r="33" spans="1:5" ht="38.25" customHeight="1" x14ac:dyDescent="0.3">
      <c r="A33" s="12" t="s">
        <v>9</v>
      </c>
      <c r="B33" s="31" t="s">
        <v>2</v>
      </c>
      <c r="C33" s="25" t="e">
        <f>#REF!+#REF!+#REF!+#REF!+#REF!+#REF!+#REF!+#REF!+#REF!+#REF!+#REF!+#REF!+#REF!+орловка!C33+#REF!+#REF!+#REF!+#REF!+#REF!+#REF!+#REF!+#REF!+#REF!+#REF!+#REF!+#REF!+#REF!+#REF!+#REF!</f>
        <v>#REF!</v>
      </c>
      <c r="D33" s="25" t="e">
        <f>#REF!+#REF!+#REF!+#REF!+#REF!+#REF!+#REF!+#REF!+#REF!+#REF!+#REF!+#REF!+#REF!+орловка!D33+#REF!+#REF!+#REF!+#REF!+#REF!+#REF!+#REF!+#REF!+#REF!+#REF!+#REF!+#REF!+#REF!+#REF!+#REF!</f>
        <v>#REF!</v>
      </c>
      <c r="E33" s="25" t="e">
        <f>#REF!+#REF!+#REF!+#REF!+#REF!+#REF!+#REF!+#REF!+#REF!+#REF!+#REF!+#REF!+#REF!+орловка!E33+#REF!+#REF!+#REF!+#REF!+#REF!+#REF!+#REF!+#REF!+#REF!+#REF!+#REF!+#REF!+#REF!+#REF!+#REF!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tabSelected="1" topLeftCell="A14" zoomScale="70" zoomScaleNormal="70" workbookViewId="0">
      <selection activeCell="G13" sqref="G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28" customWidth="1"/>
    <col min="5" max="5" width="14" style="28" customWidth="1"/>
    <col min="6" max="6" width="12" style="26" customWidth="1"/>
    <col min="7" max="7" width="12" style="2" customWidth="1"/>
    <col min="8" max="8" width="9.140625" style="2"/>
    <col min="9" max="9" width="14.42578125" style="2" customWidth="1"/>
    <col min="10" max="10" width="9.140625" style="2"/>
    <col min="11" max="11" width="12.140625" style="2" customWidth="1"/>
    <col min="12" max="16384" width="9.140625" style="2"/>
  </cols>
  <sheetData>
    <row r="1" spans="1:12" x14ac:dyDescent="0.3">
      <c r="A1" s="45" t="s">
        <v>12</v>
      </c>
      <c r="B1" s="45"/>
      <c r="C1" s="45"/>
      <c r="D1" s="45"/>
      <c r="E1" s="45"/>
    </row>
    <row r="2" spans="1:12" x14ac:dyDescent="0.3">
      <c r="A2" s="45" t="s">
        <v>43</v>
      </c>
      <c r="B2" s="45"/>
      <c r="C2" s="45"/>
      <c r="D2" s="45"/>
      <c r="E2" s="45"/>
    </row>
    <row r="3" spans="1:12" x14ac:dyDescent="0.3">
      <c r="A3" s="1"/>
    </row>
    <row r="4" spans="1:12" ht="42.75" customHeight="1" x14ac:dyDescent="0.3">
      <c r="A4" s="52" t="s">
        <v>29</v>
      </c>
      <c r="B4" s="52"/>
      <c r="C4" s="52"/>
      <c r="D4" s="52"/>
      <c r="E4" s="52"/>
    </row>
    <row r="5" spans="1:12" ht="15.75" customHeight="1" x14ac:dyDescent="0.3">
      <c r="A5" s="47" t="s">
        <v>13</v>
      </c>
      <c r="B5" s="47"/>
      <c r="C5" s="47"/>
      <c r="D5" s="47"/>
      <c r="E5" s="47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48" t="s">
        <v>24</v>
      </c>
      <c r="B9" s="51" t="s">
        <v>15</v>
      </c>
      <c r="C9" s="50" t="s">
        <v>36</v>
      </c>
      <c r="D9" s="50"/>
      <c r="E9" s="50"/>
      <c r="F9" s="26" t="s">
        <v>44</v>
      </c>
      <c r="K9" s="26"/>
    </row>
    <row r="10" spans="1:12" ht="40.5" x14ac:dyDescent="0.3">
      <c r="A10" s="48"/>
      <c r="B10" s="51"/>
      <c r="C10" s="29" t="s">
        <v>16</v>
      </c>
      <c r="D10" s="29" t="s">
        <v>17</v>
      </c>
      <c r="E10" s="30" t="s">
        <v>11</v>
      </c>
      <c r="L10" s="2" t="s">
        <v>27</v>
      </c>
    </row>
    <row r="11" spans="1:12" x14ac:dyDescent="0.3">
      <c r="A11" s="5" t="s">
        <v>18</v>
      </c>
      <c r="B11" s="6" t="s">
        <v>10</v>
      </c>
      <c r="C11" s="37">
        <v>63</v>
      </c>
      <c r="D11" s="37">
        <v>63</v>
      </c>
      <c r="E11" s="37">
        <v>63</v>
      </c>
    </row>
    <row r="12" spans="1:12" ht="25.5" x14ac:dyDescent="0.3">
      <c r="A12" s="10" t="s">
        <v>20</v>
      </c>
      <c r="B12" s="6" t="s">
        <v>2</v>
      </c>
      <c r="C12" s="25">
        <f>(C13-C32)/C11</f>
        <v>1324.8730158730159</v>
      </c>
      <c r="D12" s="25">
        <f t="shared" ref="D12:E12" si="0">(D13-D32)/D11</f>
        <v>905.22222222222217</v>
      </c>
      <c r="E12" s="25">
        <f t="shared" si="0"/>
        <v>905.20634920634916</v>
      </c>
    </row>
    <row r="13" spans="1:12" ht="25.5" x14ac:dyDescent="0.3">
      <c r="A13" s="5" t="s">
        <v>46</v>
      </c>
      <c r="B13" s="6" t="s">
        <v>2</v>
      </c>
      <c r="C13" s="41">
        <f>C15+C29+C30+C31+C32+C33</f>
        <v>85227</v>
      </c>
      <c r="D13" s="41">
        <f>D15+D29+D30+D31+D32+D33</f>
        <v>58715</v>
      </c>
      <c r="E13" s="41">
        <f>E15+E29+E30+E31+E32+E33</f>
        <v>58714</v>
      </c>
    </row>
    <row r="14" spans="1:12" x14ac:dyDescent="0.3">
      <c r="A14" s="8" t="s">
        <v>0</v>
      </c>
      <c r="B14" s="9"/>
      <c r="C14" s="25"/>
      <c r="D14" s="25">
        <f t="shared" ref="D14" si="1">C14</f>
        <v>0</v>
      </c>
      <c r="E14" s="25"/>
      <c r="G14" s="15"/>
    </row>
    <row r="15" spans="1:12" ht="25.5" x14ac:dyDescent="0.3">
      <c r="A15" s="5" t="s">
        <v>45</v>
      </c>
      <c r="B15" s="6" t="s">
        <v>2</v>
      </c>
      <c r="C15" s="41">
        <f>C17+C20+C23+C26</f>
        <v>56800</v>
      </c>
      <c r="D15" s="41">
        <f>D17+D20+D23+D26</f>
        <v>44211</v>
      </c>
      <c r="E15" s="41">
        <f t="shared" ref="E15:F15" si="2">E17+E20+E23+E26</f>
        <v>44210.299999999996</v>
      </c>
      <c r="F15" s="41">
        <f t="shared" si="2"/>
        <v>9299.9</v>
      </c>
    </row>
    <row r="16" spans="1:12" x14ac:dyDescent="0.3">
      <c r="A16" s="8" t="s">
        <v>1</v>
      </c>
      <c r="B16" s="9"/>
      <c r="C16" s="25"/>
      <c r="D16" s="25"/>
      <c r="E16" s="25"/>
    </row>
    <row r="17" spans="1:13" s="18" customFormat="1" ht="25.5" x14ac:dyDescent="0.3">
      <c r="A17" s="20" t="s">
        <v>25</v>
      </c>
      <c r="B17" s="17" t="s">
        <v>2</v>
      </c>
      <c r="C17" s="37">
        <v>4500</v>
      </c>
      <c r="D17" s="37">
        <v>6424</v>
      </c>
      <c r="E17" s="37">
        <v>6423.5</v>
      </c>
      <c r="F17" s="26">
        <v>2150</v>
      </c>
    </row>
    <row r="18" spans="1:13" s="18" customFormat="1" x14ac:dyDescent="0.3">
      <c r="A18" s="21" t="s">
        <v>4</v>
      </c>
      <c r="B18" s="22" t="s">
        <v>3</v>
      </c>
      <c r="C18" s="25">
        <v>3</v>
      </c>
      <c r="D18" s="25">
        <v>3</v>
      </c>
      <c r="E18" s="25">
        <v>3</v>
      </c>
      <c r="F18" s="26"/>
    </row>
    <row r="19" spans="1:13" s="18" customFormat="1" ht="21.95" customHeight="1" x14ac:dyDescent="0.3">
      <c r="A19" s="21" t="s">
        <v>22</v>
      </c>
      <c r="B19" s="17" t="s">
        <v>23</v>
      </c>
      <c r="C19" s="25">
        <f>C17/C18/12*1000</f>
        <v>125000</v>
      </c>
      <c r="D19" s="25">
        <f>D17*1000/9/D18</f>
        <v>237925.92592592593</v>
      </c>
      <c r="E19" s="25">
        <f>E17*1000/9/E18</f>
        <v>237907.40740740742</v>
      </c>
      <c r="F19" s="26" t="s">
        <v>27</v>
      </c>
    </row>
    <row r="20" spans="1:13" s="18" customFormat="1" ht="25.5" x14ac:dyDescent="0.3">
      <c r="A20" s="20" t="s">
        <v>26</v>
      </c>
      <c r="B20" s="17" t="s">
        <v>2</v>
      </c>
      <c r="C20" s="37">
        <v>37100</v>
      </c>
      <c r="D20" s="37">
        <v>29469</v>
      </c>
      <c r="E20" s="37">
        <v>29468.6</v>
      </c>
      <c r="F20" s="34">
        <v>5329.9</v>
      </c>
    </row>
    <row r="21" spans="1:13" s="18" customFormat="1" x14ac:dyDescent="0.3">
      <c r="A21" s="21" t="s">
        <v>4</v>
      </c>
      <c r="B21" s="22" t="s">
        <v>3</v>
      </c>
      <c r="C21" s="25">
        <v>21</v>
      </c>
      <c r="D21" s="25">
        <v>18</v>
      </c>
      <c r="E21" s="25">
        <v>18</v>
      </c>
      <c r="F21" s="35"/>
    </row>
    <row r="22" spans="1:13" s="18" customFormat="1" ht="21.95" customHeight="1" x14ac:dyDescent="0.3">
      <c r="A22" s="21" t="s">
        <v>22</v>
      </c>
      <c r="B22" s="17" t="s">
        <v>23</v>
      </c>
      <c r="C22" s="25">
        <f>C20/C21/12*1000</f>
        <v>147222.22222222222</v>
      </c>
      <c r="D22" s="25">
        <f>D20*1000/9/D21</f>
        <v>181907.40740740742</v>
      </c>
      <c r="E22" s="25">
        <f>E20*1000/9/E21</f>
        <v>181904.93827160494</v>
      </c>
      <c r="F22" s="36"/>
    </row>
    <row r="23" spans="1:13" ht="39" x14ac:dyDescent="0.3">
      <c r="A23" s="14" t="s">
        <v>21</v>
      </c>
      <c r="B23" s="6" t="s">
        <v>2</v>
      </c>
      <c r="C23" s="37">
        <v>2900</v>
      </c>
      <c r="D23" s="37">
        <v>1460</v>
      </c>
      <c r="E23" s="37">
        <v>1460.1</v>
      </c>
      <c r="F23" s="35">
        <v>360</v>
      </c>
    </row>
    <row r="24" spans="1:13" x14ac:dyDescent="0.3">
      <c r="A24" s="10" t="s">
        <v>4</v>
      </c>
      <c r="B24" s="11" t="s">
        <v>3</v>
      </c>
      <c r="C24" s="25">
        <v>4</v>
      </c>
      <c r="D24" s="25">
        <v>3</v>
      </c>
      <c r="E24" s="25">
        <v>3</v>
      </c>
      <c r="F24" s="34"/>
    </row>
    <row r="25" spans="1:13" ht="21.95" customHeight="1" x14ac:dyDescent="0.3">
      <c r="A25" s="10" t="s">
        <v>22</v>
      </c>
      <c r="B25" s="6" t="s">
        <v>23</v>
      </c>
      <c r="C25" s="25">
        <f>C23/C24/12*1000</f>
        <v>60416.666666666664</v>
      </c>
      <c r="D25" s="25">
        <f>D23*1000/9/D24</f>
        <v>54074.074074074073</v>
      </c>
      <c r="E25" s="25">
        <f>E23*1000/9/E24</f>
        <v>54077.777777777781</v>
      </c>
    </row>
    <row r="26" spans="1:13" ht="25.5" x14ac:dyDescent="0.3">
      <c r="A26" s="7" t="s">
        <v>19</v>
      </c>
      <c r="B26" s="6" t="s">
        <v>2</v>
      </c>
      <c r="C26" s="37">
        <v>12300</v>
      </c>
      <c r="D26" s="37">
        <v>6858</v>
      </c>
      <c r="E26" s="37">
        <v>6858.1</v>
      </c>
      <c r="F26" s="26">
        <v>1460</v>
      </c>
    </row>
    <row r="27" spans="1:13" x14ac:dyDescent="0.3">
      <c r="A27" s="10" t="s">
        <v>4</v>
      </c>
      <c r="B27" s="11" t="s">
        <v>3</v>
      </c>
      <c r="C27" s="25">
        <v>17</v>
      </c>
      <c r="D27" s="25">
        <v>15</v>
      </c>
      <c r="E27" s="25">
        <v>15</v>
      </c>
    </row>
    <row r="28" spans="1:13" ht="21.95" customHeight="1" x14ac:dyDescent="0.3">
      <c r="A28" s="10" t="s">
        <v>22</v>
      </c>
      <c r="B28" s="6" t="s">
        <v>23</v>
      </c>
      <c r="C28" s="25">
        <f>C26/C27/12*1000</f>
        <v>60294.117647058818</v>
      </c>
      <c r="D28" s="25">
        <f>D26*1000/9/D27</f>
        <v>50800</v>
      </c>
      <c r="E28" s="25">
        <f>E26*1000/9/E27</f>
        <v>50800.740740740745</v>
      </c>
    </row>
    <row r="29" spans="1:13" ht="25.5" x14ac:dyDescent="0.3">
      <c r="A29" s="5" t="s">
        <v>5</v>
      </c>
      <c r="B29" s="6" t="s">
        <v>2</v>
      </c>
      <c r="C29" s="37">
        <v>6000</v>
      </c>
      <c r="D29" s="42">
        <v>4325</v>
      </c>
      <c r="E29" s="42">
        <v>4325</v>
      </c>
      <c r="F29" s="44">
        <v>979.8</v>
      </c>
      <c r="G29" s="38" t="s">
        <v>35</v>
      </c>
      <c r="H29" s="38" t="s">
        <v>33</v>
      </c>
      <c r="I29" s="39" t="s">
        <v>32</v>
      </c>
      <c r="J29" s="39" t="s">
        <v>34</v>
      </c>
      <c r="K29" s="38" t="s">
        <v>31</v>
      </c>
    </row>
    <row r="30" spans="1:13" ht="36.75" x14ac:dyDescent="0.3">
      <c r="A30" s="12" t="s">
        <v>6</v>
      </c>
      <c r="B30" s="6" t="s">
        <v>2</v>
      </c>
      <c r="C30" s="37">
        <v>17467</v>
      </c>
      <c r="D30" s="42">
        <v>7315</v>
      </c>
      <c r="E30" s="42">
        <v>7314.8</v>
      </c>
      <c r="F30" s="44">
        <v>1007</v>
      </c>
      <c r="G30" s="39">
        <v>504.1</v>
      </c>
      <c r="H30" s="39">
        <v>2418.9</v>
      </c>
      <c r="I30" s="39">
        <v>0</v>
      </c>
      <c r="J30" s="39">
        <v>18.8</v>
      </c>
      <c r="K30" s="38">
        <v>50.2</v>
      </c>
      <c r="M30" s="2" t="s">
        <v>41</v>
      </c>
    </row>
    <row r="31" spans="1:13" ht="25.5" x14ac:dyDescent="0.3">
      <c r="A31" s="12" t="s">
        <v>7</v>
      </c>
      <c r="B31" s="6" t="s">
        <v>2</v>
      </c>
      <c r="C31" s="25">
        <v>300</v>
      </c>
      <c r="D31" s="25">
        <v>0</v>
      </c>
      <c r="E31" s="25">
        <v>0</v>
      </c>
      <c r="G31" s="40">
        <v>156.6</v>
      </c>
      <c r="H31" s="40">
        <v>3090.2</v>
      </c>
      <c r="I31" s="40">
        <v>0</v>
      </c>
      <c r="J31" s="40">
        <v>18.8</v>
      </c>
      <c r="K31" s="40">
        <v>50.2</v>
      </c>
      <c r="M31" s="2" t="s">
        <v>40</v>
      </c>
    </row>
    <row r="32" spans="1:13" ht="36.75" x14ac:dyDescent="0.3">
      <c r="A32" s="12" t="s">
        <v>8</v>
      </c>
      <c r="B32" s="6" t="s">
        <v>2</v>
      </c>
      <c r="C32" s="25">
        <v>1760</v>
      </c>
      <c r="D32" s="42">
        <v>1686</v>
      </c>
      <c r="E32" s="42">
        <v>1686</v>
      </c>
      <c r="F32" s="43">
        <v>766.9</v>
      </c>
      <c r="G32" s="2">
        <v>919.1</v>
      </c>
      <c r="H32" s="2">
        <v>0</v>
      </c>
      <c r="I32" s="2">
        <v>0</v>
      </c>
      <c r="J32" s="2">
        <v>37.700000000000003</v>
      </c>
      <c r="K32" s="2">
        <v>50.2</v>
      </c>
      <c r="M32" s="2" t="s">
        <v>42</v>
      </c>
    </row>
    <row r="33" spans="1:6" ht="61.5" customHeight="1" x14ac:dyDescent="0.3">
      <c r="A33" s="12" t="s">
        <v>9</v>
      </c>
      <c r="B33" s="6" t="s">
        <v>2</v>
      </c>
      <c r="C33" s="25">
        <v>2900</v>
      </c>
      <c r="D33" s="42">
        <v>1178</v>
      </c>
      <c r="E33" s="42">
        <v>1177.9000000000001</v>
      </c>
      <c r="F33" s="43">
        <v>241.8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орловка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2020-10-20T02:49:04Z</dcterms:modified>
</cp:coreProperties>
</file>